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irfo.sharepoint.com/sites/TILDigitalveiledning-grnneanskaffelser/Delte dokumenter/General/Transport/Kjøp av transportjenester/Endelige versjoner pr. 1 feb. 2023/"/>
    </mc:Choice>
  </mc:AlternateContent>
  <xr:revisionPtr revIDLastSave="59" documentId="8_{CD98640C-DDC8-4986-AA2B-2EE0B8837CDF}" xr6:coauthVersionLast="47" xr6:coauthVersionMax="47" xr10:uidLastSave="{FFC381AC-C77A-4381-9610-FF6D2EA70ABD}"/>
  <bookViews>
    <workbookView xWindow="-120" yWindow="-120" windowWidth="29040" windowHeight="15840" xr2:uid="{00000000-000D-0000-FFFF-FFFF00000000}"/>
  </bookViews>
  <sheets>
    <sheet name="INFO" sheetId="9" r:id="rId1"/>
    <sheet name="TRANSPORT" sheetId="2" r:id="rId2"/>
    <sheet name="KONTROLL" sheetId="11"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G3" i="2"/>
  <c r="H3" i="2"/>
  <c r="E8" i="2"/>
  <c r="E17" i="11" s="1"/>
  <c r="F8" i="2"/>
  <c r="H6" i="11" l="1"/>
  <c r="G6" i="11"/>
  <c r="F6" i="11"/>
  <c r="E6" i="11"/>
  <c r="E14" i="11" s="1"/>
  <c r="C7" i="11"/>
  <c r="C8" i="11"/>
  <c r="C9" i="11"/>
  <c r="C10" i="11"/>
  <c r="C11" i="11"/>
  <c r="C12" i="11"/>
  <c r="C13" i="11"/>
  <c r="C14" i="11"/>
  <c r="C15" i="11"/>
  <c r="C16" i="11"/>
  <c r="E7" i="11" l="1"/>
  <c r="E11" i="11"/>
  <c r="E8" i="11"/>
  <c r="E12" i="11"/>
  <c r="E16" i="11"/>
  <c r="E9" i="11"/>
  <c r="E13" i="11"/>
  <c r="E15" i="11"/>
  <c r="E10" i="11"/>
  <c r="H8" i="2" l="1"/>
  <c r="H17" i="11" s="1"/>
  <c r="H7" i="11" l="1"/>
  <c r="H12" i="11"/>
  <c r="H8" i="11"/>
  <c r="H15" i="11"/>
  <c r="H16" i="11"/>
  <c r="H11" i="11"/>
  <c r="H14" i="11"/>
  <c r="H9" i="11"/>
  <c r="H10" i="11"/>
  <c r="H13" i="11"/>
  <c r="G8" i="2"/>
  <c r="G17" i="11" s="1"/>
  <c r="F17" i="11"/>
  <c r="J9" i="11" l="1"/>
  <c r="H11" i="2" s="1"/>
  <c r="F14" i="11"/>
  <c r="F15" i="11"/>
  <c r="F12" i="11"/>
  <c r="F13" i="11"/>
  <c r="F11" i="11"/>
  <c r="F8" i="11"/>
  <c r="F7" i="11"/>
  <c r="F16" i="11"/>
  <c r="F10" i="11"/>
  <c r="F9" i="11"/>
  <c r="G15" i="11"/>
  <c r="G7" i="11"/>
  <c r="G14" i="11"/>
  <c r="G13" i="11"/>
  <c r="G10" i="11"/>
  <c r="G8" i="11"/>
  <c r="G11" i="11"/>
  <c r="G12" i="11"/>
  <c r="G9" i="11"/>
  <c r="G16" i="11"/>
</calcChain>
</file>

<file path=xl/sharedStrings.xml><?xml version="1.0" encoding="utf-8"?>
<sst xmlns="http://schemas.openxmlformats.org/spreadsheetml/2006/main" count="84" uniqueCount="79">
  <si>
    <t>Drivstoffteknologi</t>
  </si>
  <si>
    <t>Poeng 
0-10</t>
  </si>
  <si>
    <r>
      <t xml:space="preserve">Første kontraktsår:
Andel </t>
    </r>
    <r>
      <rPr>
        <b/>
        <sz val="11"/>
        <color rgb="FFFF0000"/>
        <rFont val="Calibri"/>
        <family val="2"/>
        <scheme val="minor"/>
      </rPr>
      <t>oppmøter/oppdrag</t>
    </r>
    <r>
      <rPr>
        <b/>
        <sz val="11"/>
        <color theme="1"/>
        <rFont val="Calibri"/>
        <family val="2"/>
        <scheme val="minor"/>
      </rPr>
      <t xml:space="preserve"> i prosent</t>
    </r>
  </si>
  <si>
    <r>
      <t xml:space="preserve">Andre kontraktsår:
Andel </t>
    </r>
    <r>
      <rPr>
        <b/>
        <sz val="11"/>
        <color rgb="FFFF0000"/>
        <rFont val="Calibri"/>
        <family val="2"/>
        <scheme val="minor"/>
      </rPr>
      <t>oppmøter/oppdrag</t>
    </r>
    <r>
      <rPr>
        <b/>
        <sz val="11"/>
        <color theme="1"/>
        <rFont val="Calibri"/>
        <family val="2"/>
        <scheme val="minor"/>
      </rPr>
      <t xml:space="preserve"> i prosent</t>
    </r>
  </si>
  <si>
    <r>
      <t xml:space="preserve">Tredje kontraktsår:
Andel </t>
    </r>
    <r>
      <rPr>
        <b/>
        <sz val="11"/>
        <color rgb="FFFF0000"/>
        <rFont val="Calibri"/>
        <family val="2"/>
        <scheme val="minor"/>
      </rPr>
      <t>oppmøter/oppdrag</t>
    </r>
    <r>
      <rPr>
        <b/>
        <sz val="11"/>
        <color theme="1"/>
        <rFont val="Calibri"/>
        <family val="2"/>
        <scheme val="minor"/>
      </rPr>
      <t xml:space="preserve"> i prosent</t>
    </r>
  </si>
  <si>
    <r>
      <t xml:space="preserve">Fjerde kontraktsår:
Andel </t>
    </r>
    <r>
      <rPr>
        <b/>
        <sz val="11"/>
        <color rgb="FFFF0000"/>
        <rFont val="Calibri"/>
        <family val="2"/>
        <scheme val="minor"/>
      </rPr>
      <t>oppmøter/oppdrag</t>
    </r>
    <r>
      <rPr>
        <b/>
        <sz val="11"/>
        <color theme="1"/>
        <rFont val="Calibri"/>
        <family val="2"/>
        <scheme val="minor"/>
      </rPr>
      <t xml:space="preserve"> i prosent</t>
    </r>
  </si>
  <si>
    <t>Kommentar / tilleggsopplysninger</t>
  </si>
  <si>
    <t>Elektrisitet, hydrogen eller biogass</t>
  </si>
  <si>
    <t>-</t>
  </si>
  <si>
    <t>Minimumskrav oppgitt i konkurransegrunnlag. Kan ikke endres.</t>
  </si>
  <si>
    <t>Batterielektrisk / hydrogen</t>
  </si>
  <si>
    <t>Biogass</t>
  </si>
  <si>
    <t>HVO / Biodiesel / Bioetanol</t>
  </si>
  <si>
    <t>Diesel / Bensin / Naturgass / Hybrid</t>
  </si>
  <si>
    <t>SUM (skal bli 100 i hver kolonne):</t>
  </si>
  <si>
    <r>
      <rPr>
        <b/>
        <sz val="11"/>
        <color rgb="FFFFC000"/>
        <rFont val="Calibri"/>
        <family val="2"/>
        <scheme val="minor"/>
      </rPr>
      <t>VIKTIG!</t>
    </r>
    <r>
      <rPr>
        <b/>
        <sz val="11"/>
        <color theme="0"/>
        <rFont val="Calibri"/>
        <family val="2"/>
        <scheme val="minor"/>
      </rPr>
      <t xml:space="preserve"> Før opp registreringsnummer på kjøretøyene her</t>
    </r>
  </si>
  <si>
    <t>Drivstoff (rullegardin)</t>
  </si>
  <si>
    <t>Startdato/-periode</t>
  </si>
  <si>
    <t>Status for utfylling av skjema:</t>
  </si>
  <si>
    <t>1.</t>
  </si>
  <si>
    <t>2.</t>
  </si>
  <si>
    <t>3.</t>
  </si>
  <si>
    <t xml:space="preserve">Tilbyder med høyest karakter vil bli justert til 10 poeng. Øvrige tilbydere vil få sin karakter juster slik at den gjenspeiler relevante forskjeller mellom beste og øvrige tilbud. </t>
  </si>
  <si>
    <t>4.</t>
  </si>
  <si>
    <t>5.</t>
  </si>
  <si>
    <t>6.</t>
  </si>
  <si>
    <t>7.</t>
  </si>
  <si>
    <t>8.</t>
  </si>
  <si>
    <t xml:space="preserve"> </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</si>
  <si>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</si>
  <si>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</si>
  <si>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</si>
  <si>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</si>
  <si>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</si>
  <si>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</si>
  <si>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</si>
  <si>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</si>
  <si>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</si>
  <si>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</si>
  <si>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</si>
  <si>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</si>
  <si>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</si>
  <si>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</si>
  <si>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</si>
  <si>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</si>
  <si>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</si>
  <si>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</si>
  <si>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</si>
  <si>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</si>
  <si>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</si>
  <si>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</si>
  <si>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</si>
  <si>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</si>
  <si>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</si>
  <si>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</si>
  <si>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</si>
  <si>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</si>
  <si>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</si>
  <si>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</si>
  <si>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</si>
  <si>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</si>
  <si>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</si>
  <si>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</si>
  <si>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</si>
  <si>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</si>
  <si>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</si>
  <si>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</si>
  <si>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</si>
  <si>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</si>
  <si>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</si>
  <si>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</si>
  <si>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POENGBEREGNING</t>
  </si>
  <si>
    <t>Kontroll av minimumskrav og gyldighet</t>
  </si>
  <si>
    <t>Første kontraktsår:</t>
  </si>
  <si>
    <t>Andre kontraktsår:</t>
  </si>
  <si>
    <t>Tredje kontraktsår:</t>
  </si>
  <si>
    <t>Fjerde kontraktsår:</t>
  </si>
  <si>
    <t>Kontrollsjekk</t>
  </si>
  <si>
    <t>Versjon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</si>
</sst>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4" x14ac:knownFonts="1">
    <font>
      <sz val="11"/>
      <color theme="1"/>
      <name val="Calibri"/>
      <family val="2"/>
      <scheme val="minor"/>
    </font>
    <font>
      <b/>
      <sz val="11"/>
      <color theme="0"/>
      <name val="Calibri"/>
      <family val="2"/>
      <scheme val="minor"/>
    </font>
    <font>
      <b/>
      <sz val="11"/>
      <color theme="0" tint="-4.9989318521683403E-2"/>
      <name val="Calibri"/>
      <family val="2"/>
      <scheme val="minor"/>
    </font>
    <font>
      <b/>
      <sz val="11"/>
      <color theme="1"/>
      <name val="Calibri"/>
      <family val="2"/>
      <scheme val="minor"/>
    </font>
    <font>
      <sz val="11"/>
      <color theme="1"/>
      <name val="Calibri"/>
      <family val="2"/>
    </font>
    <font>
      <b/>
      <sz val="18"/>
      <color theme="1"/>
      <name val="Calibri"/>
      <family val="2"/>
      <scheme val="minor"/>
    </font>
    <font>
      <b/>
      <sz val="11"/>
      <color rgb="FFFF0000"/>
      <name val="Calibri"/>
      <family val="2"/>
      <scheme val="minor"/>
    </font>
    <font>
      <sz val="11"/>
      <color rgb="FFFF0000"/>
      <name val="Calibri"/>
      <family val="2"/>
      <scheme val="minor"/>
    </font>
    <font>
      <b/>
      <sz val="11"/>
      <color rgb="FFFFC000"/>
      <name val="Calibri"/>
      <family val="2"/>
      <scheme val="minor"/>
    </font>
    <font>
      <sz val="11"/>
      <name val="Calibri"/>
      <family val="2"/>
      <scheme val="minor"/>
    </font>
    <font>
      <b/>
      <sz val="11"/>
      <color theme="4"/>
      <name val="Calibri"/>
      <family val="2"/>
      <scheme val="minor"/>
    </font>
    <font>
      <sz val="11"/>
      <color theme="1"/>
      <name val="Calibri Light"/>
    </font>
    <font>
      <sz val="11"/>
      <color rgb="FF0070C0"/>
      <name val="Calibri"/>
      <family val="2"/>
      <scheme val="minor"/>
    </font>
    <font>
      <b/>
      <sz val="11"/>
      <color rgb="FF000000"/>
      <name val="Calibri"/>
    </font>
  </fonts>
  <fills count="8">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89">
    <xf numFmtId="0" fontId="0" fillId="0" borderId="0" xfId="0"/>
    <xf numFmtId="0" fontId="2" fillId="2" borderId="1" xfId="0" applyFont="1" applyFill="1" applyBorder="1" applyAlignment="1">
      <alignment vertical="center"/>
    </xf>
    <xf numFmtId="0" fontId="0" fillId="0" borderId="0" xfId="0" applyAlignment="1">
      <alignment vertical="top" wrapText="1"/>
    </xf>
    <xf numFmtId="10" fontId="3" fillId="0" borderId="0" xfId="0" applyNumberFormat="1" applyFont="1"/>
    <xf numFmtId="0" fontId="5" fillId="0" borderId="0" xfId="0" applyFont="1"/>
    <xf numFmtId="0" fontId="4" fillId="0" borderId="0" xfId="0" applyFont="1" applyAlignment="1">
      <alignment horizontal="left" indent="2"/>
    </xf>
    <xf numFmtId="0" fontId="1" fillId="2" borderId="1" xfId="0" applyFont="1" applyFill="1" applyBorder="1"/>
    <xf numFmtId="0" fontId="0" fillId="0" borderId="4" xfId="0" applyBorder="1" applyAlignment="1">
      <alignment horizontal="center"/>
    </xf>
    <xf numFmtId="0" fontId="1" fillId="2" borderId="14" xfId="0" applyFont="1" applyFill="1" applyBorder="1"/>
    <xf numFmtId="0" fontId="2" fillId="2" borderId="4" xfId="0" applyFont="1" applyFill="1" applyBorder="1" applyAlignment="1">
      <alignment vertical="center"/>
    </xf>
    <xf numFmtId="164" fontId="0" fillId="4" borderId="1" xfId="0" applyNumberFormat="1" applyFill="1" applyBorder="1" applyAlignment="1">
      <alignment horizontal="center" vertical="top"/>
    </xf>
    <xf numFmtId="164" fontId="0" fillId="0" borderId="2" xfId="0" applyNumberFormat="1" applyBorder="1" applyAlignment="1" applyProtection="1">
      <alignment horizontal="center" wrapText="1"/>
      <protection locked="0"/>
    </xf>
    <xf numFmtId="164" fontId="0" fillId="0" borderId="1" xfId="0" applyNumberFormat="1" applyBorder="1" applyAlignment="1" applyProtection="1">
      <alignment horizontal="center" wrapText="1"/>
      <protection locked="0"/>
    </xf>
    <xf numFmtId="164" fontId="0" fillId="0" borderId="1" xfId="0" applyNumberFormat="1" applyBorder="1" applyAlignment="1" applyProtection="1">
      <alignment horizontal="center"/>
      <protection locked="0"/>
    </xf>
    <xf numFmtId="0" fontId="0" fillId="0" borderId="2" xfId="0"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3" fillId="0" borderId="9" xfId="0" applyFont="1" applyBorder="1" applyProtection="1">
      <protection hidden="1"/>
    </xf>
    <xf numFmtId="0" fontId="0" fillId="0" borderId="15" xfId="0" applyBorder="1" applyProtection="1">
      <protection hidden="1"/>
    </xf>
    <xf numFmtId="0" fontId="0" fillId="0" borderId="8" xfId="0" applyBorder="1" applyProtection="1">
      <protection hidden="1"/>
    </xf>
    <xf numFmtId="0" fontId="0" fillId="0" borderId="16" xfId="0" applyBorder="1" applyProtection="1">
      <protection hidden="1"/>
    </xf>
    <xf numFmtId="0" fontId="0" fillId="0" borderId="0" xfId="0" applyProtection="1">
      <protection hidden="1"/>
    </xf>
    <xf numFmtId="0" fontId="0" fillId="0" borderId="17" xfId="0" applyBorder="1" applyProtection="1">
      <protection hidden="1"/>
    </xf>
    <xf numFmtId="0" fontId="3" fillId="0" borderId="0" xfId="0" applyFont="1" applyProtection="1">
      <protection hidden="1"/>
    </xf>
    <xf numFmtId="0" fontId="3" fillId="0" borderId="0" xfId="0" applyFont="1" applyAlignment="1" applyProtection="1">
      <alignment horizontal="center" vertical="center" wrapText="1"/>
      <protection hidden="1"/>
    </xf>
    <xf numFmtId="0" fontId="3" fillId="5" borderId="6" xfId="0" applyFont="1" applyFill="1" applyBorder="1" applyAlignment="1" applyProtection="1">
      <alignment horizontal="center" vertical="center" wrapText="1"/>
      <protection hidden="1"/>
    </xf>
    <xf numFmtId="0" fontId="3" fillId="5" borderId="19"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9" fontId="0" fillId="0" borderId="0" xfId="0" applyNumberFormat="1" applyAlignment="1" applyProtection="1">
      <alignment vertical="center" wrapText="1"/>
      <protection hidden="1"/>
    </xf>
    <xf numFmtId="10" fontId="3" fillId="0" borderId="7" xfId="0" applyNumberFormat="1" applyFont="1" applyBorder="1" applyProtection="1">
      <protection hidden="1"/>
    </xf>
    <xf numFmtId="10" fontId="3" fillId="0" borderId="0" xfId="0" applyNumberFormat="1" applyFont="1" applyProtection="1">
      <protection hidden="1"/>
    </xf>
    <xf numFmtId="10" fontId="0" fillId="0" borderId="7" xfId="0" applyNumberFormat="1" applyBorder="1" applyProtection="1">
      <protection hidden="1"/>
    </xf>
    <xf numFmtId="2" fontId="0" fillId="0" borderId="20" xfId="0" applyNumberFormat="1" applyBorder="1" applyProtection="1">
      <protection hidden="1"/>
    </xf>
    <xf numFmtId="2" fontId="0" fillId="0" borderId="7" xfId="0" applyNumberFormat="1" applyBorder="1" applyProtection="1">
      <protection hidden="1"/>
    </xf>
    <xf numFmtId="2" fontId="0" fillId="0" borderId="1" xfId="0" applyNumberFormat="1" applyBorder="1" applyProtection="1">
      <protection hidden="1"/>
    </xf>
    <xf numFmtId="2" fontId="0" fillId="0" borderId="0" xfId="0" applyNumberFormat="1" applyProtection="1">
      <protection hidden="1"/>
    </xf>
    <xf numFmtId="0" fontId="3" fillId="5" borderId="29" xfId="0" applyFont="1" applyFill="1" applyBorder="1" applyAlignment="1" applyProtection="1">
      <alignment horizontal="center" vertical="center" wrapText="1"/>
      <protection hidden="1"/>
    </xf>
    <xf numFmtId="2" fontId="0" fillId="0" borderId="17" xfId="0" applyNumberFormat="1" applyBorder="1" applyProtection="1">
      <protection hidden="1"/>
    </xf>
    <xf numFmtId="10" fontId="0" fillId="0" borderId="21" xfId="0" applyNumberFormat="1" applyBorder="1" applyProtection="1">
      <protection hidden="1"/>
    </xf>
    <xf numFmtId="2" fontId="0" fillId="0" borderId="21" xfId="0" applyNumberFormat="1" applyBorder="1" applyProtection="1">
      <protection hidden="1"/>
    </xf>
    <xf numFmtId="2" fontId="0" fillId="0" borderId="22" xfId="0" applyNumberFormat="1" applyBorder="1" applyProtection="1">
      <protection hidden="1"/>
    </xf>
    <xf numFmtId="2" fontId="0" fillId="0" borderId="23" xfId="0" applyNumberFormat="1" applyBorder="1" applyProtection="1">
      <protection hidden="1"/>
    </xf>
    <xf numFmtId="2" fontId="0" fillId="0" borderId="16" xfId="0" applyNumberFormat="1" applyBorder="1" applyProtection="1">
      <protection hidden="1"/>
    </xf>
    <xf numFmtId="2" fontId="3" fillId="0" borderId="24" xfId="0" applyNumberFormat="1" applyFont="1" applyBorder="1" applyProtection="1">
      <protection hidden="1"/>
    </xf>
    <xf numFmtId="2" fontId="3" fillId="0" borderId="25" xfId="0" applyNumberFormat="1" applyFont="1" applyBorder="1" applyProtection="1">
      <protection hidden="1"/>
    </xf>
    <xf numFmtId="0" fontId="0" fillId="0" borderId="25" xfId="0" applyBorder="1" applyProtection="1">
      <protection hidden="1"/>
    </xf>
    <xf numFmtId="0" fontId="0" fillId="0" borderId="28" xfId="0" applyBorder="1" applyProtection="1">
      <protection hidden="1"/>
    </xf>
    <xf numFmtId="0" fontId="3" fillId="5" borderId="1"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0" fillId="4" borderId="2" xfId="0" applyFill="1" applyBorder="1" applyAlignment="1" applyProtection="1">
      <alignment horizontal="center"/>
      <protection locked="0"/>
    </xf>
    <xf numFmtId="0" fontId="0" fillId="4" borderId="1" xfId="0" applyFill="1" applyBorder="1" applyAlignment="1" applyProtection="1">
      <alignment horizontal="center" vertical="top"/>
      <protection locked="0"/>
    </xf>
    <xf numFmtId="0" fontId="0" fillId="4" borderId="1" xfId="0" applyFill="1" applyBorder="1" applyAlignment="1" applyProtection="1">
      <alignment horizontal="center" vertical="top" wrapText="1"/>
      <protection locked="0"/>
    </xf>
    <xf numFmtId="0" fontId="0" fillId="4" borderId="1" xfId="0" applyFill="1" applyBorder="1" applyAlignment="1" applyProtection="1">
      <alignment horizontal="center" wrapText="1"/>
      <protection locked="0"/>
    </xf>
    <xf numFmtId="0" fontId="0" fillId="4" borderId="2" xfId="0" applyFill="1" applyBorder="1" applyAlignment="1" applyProtection="1">
      <alignment vertical="center"/>
      <protection locked="0"/>
    </xf>
    <xf numFmtId="0" fontId="0" fillId="4" borderId="1" xfId="0" applyFill="1" applyBorder="1" applyAlignment="1" applyProtection="1">
      <alignment horizontal="left" vertical="top" wrapText="1"/>
      <protection locked="0"/>
    </xf>
    <xf numFmtId="0" fontId="0" fillId="0" borderId="0" xfId="0" applyAlignment="1">
      <alignment vertical="top"/>
    </xf>
    <xf numFmtId="0" fontId="0" fillId="7" borderId="11" xfId="0" applyFill="1" applyBorder="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164" fontId="7" fillId="7" borderId="11" xfId="0" applyNumberFormat="1" applyFont="1" applyFill="1" applyBorder="1" applyAlignment="1" applyProtection="1">
      <alignment horizontal="center" vertical="center" wrapText="1"/>
      <protection locked="0"/>
    </xf>
    <xf numFmtId="0" fontId="10" fillId="0" borderId="0" xfId="0" applyFont="1"/>
    <xf numFmtId="0" fontId="7" fillId="0" borderId="0" xfId="0" applyFont="1"/>
    <xf numFmtId="0" fontId="0" fillId="0" borderId="32" xfId="0" applyBorder="1" applyProtection="1">
      <protection locked="0"/>
    </xf>
    <xf numFmtId="0" fontId="0" fillId="0" borderId="2" xfId="0" applyBorder="1" applyProtection="1">
      <protection locked="0"/>
    </xf>
    <xf numFmtId="0" fontId="0" fillId="0" borderId="0" xfId="0" applyAlignment="1" applyProtection="1">
      <alignment vertical="center"/>
      <protection locked="0"/>
    </xf>
    <xf numFmtId="0" fontId="0" fillId="0" borderId="0" xfId="0" applyAlignment="1" applyProtection="1">
      <alignment horizontal="left" vertical="top" wrapText="1"/>
      <protection locked="0"/>
    </xf>
    <xf numFmtId="0" fontId="11" fillId="0" borderId="0" xfId="0" applyFont="1" applyAlignment="1">
      <alignment vertical="top" wrapText="1"/>
    </xf>
    <xf numFmtId="0" fontId="12" fillId="7" borderId="11" xfId="0" applyFont="1" applyFill="1" applyBorder="1" applyAlignment="1">
      <alignment vertical="center"/>
    </xf>
    <xf numFmtId="0" fontId="12" fillId="0" borderId="0" xfId="0" applyFont="1"/>
    <xf numFmtId="0" fontId="13" fillId="0" borderId="0" xfId="0" applyFont="1"/>
    <xf numFmtId="0" fontId="0" fillId="0" borderId="0" xfId="0" applyAlignment="1">
      <alignment horizontal="center" vertical="top" wrapText="1"/>
    </xf>
    <xf numFmtId="0" fontId="3" fillId="6" borderId="9" xfId="0" applyFont="1" applyFill="1" applyBorder="1" applyAlignment="1" applyProtection="1">
      <alignment horizontal="center"/>
      <protection hidden="1"/>
    </xf>
    <xf numFmtId="0" fontId="3" fillId="6" borderId="8" xfId="0" applyFont="1" applyFill="1" applyBorder="1" applyAlignment="1" applyProtection="1">
      <alignment horizontal="center"/>
      <protection hidden="1"/>
    </xf>
    <xf numFmtId="0" fontId="9" fillId="6" borderId="24" xfId="0" applyFont="1" applyFill="1" applyBorder="1" applyAlignment="1" applyProtection="1">
      <alignment horizontal="center"/>
      <protection hidden="1"/>
    </xf>
    <xf numFmtId="0" fontId="9" fillId="6" borderId="28" xfId="0" applyFont="1" applyFill="1" applyBorder="1" applyAlignment="1" applyProtection="1">
      <alignment horizontal="center"/>
      <protection hidden="1"/>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 fillId="2" borderId="3" xfId="0" applyFont="1" applyFill="1" applyBorder="1" applyAlignment="1">
      <alignment horizontal="left"/>
    </xf>
    <xf numFmtId="0" fontId="1" fillId="2" borderId="13" xfId="0" applyFont="1" applyFill="1" applyBorder="1" applyAlignment="1">
      <alignment horizontal="left"/>
    </xf>
    <xf numFmtId="0" fontId="1" fillId="3" borderId="5" xfId="0" applyFont="1" applyFill="1" applyBorder="1" applyAlignment="1">
      <alignment horizontal="right"/>
    </xf>
    <xf numFmtId="0" fontId="1" fillId="3" borderId="4" xfId="0" applyFont="1" applyFill="1" applyBorder="1" applyAlignment="1">
      <alignment horizontal="right"/>
    </xf>
    <xf numFmtId="0" fontId="3" fillId="0" borderId="3" xfId="0" applyFont="1" applyBorder="1" applyAlignment="1">
      <alignment horizontal="right"/>
    </xf>
    <xf numFmtId="0" fontId="3" fillId="5" borderId="6"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0" fontId="3" fillId="0" borderId="26" xfId="0" applyFont="1" applyBorder="1" applyAlignment="1" applyProtection="1">
      <alignment horizontal="right"/>
      <protection hidden="1"/>
    </xf>
    <xf numFmtId="0" fontId="3" fillId="0" borderId="27" xfId="0" applyFont="1" applyBorder="1" applyAlignment="1" applyProtection="1">
      <alignment horizontal="righ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75079</xdr:colOff>
      <xdr:row>1</xdr:row>
      <xdr:rowOff>66671</xdr:rowOff>
    </xdr:from>
    <xdr:ext cx="12650321" cy="12338451"/>
    <xdr:sp macro="" textlink="">
      <xdr:nvSpPr>
        <xdr:cNvPr id="22" name="TekstSylinder 1">
          <a:extLst>
            <a:ext uri="{FF2B5EF4-FFF2-40B4-BE49-F238E27FC236}">
              <a16:creationId xmlns:a16="http://schemas.microsoft.com/office/drawing/2014/main" id="{12E96AA1-A3E4-416E-97F9-813DACCEC229}"/>
            </a:ext>
          </a:extLst>
        </xdr:cNvPr>
        <xdr:cNvSpPr txBox="1"/>
      </xdr:nvSpPr>
      <xdr:spPr>
        <a:xfrm>
          <a:off x="75079" y="257171"/>
          <a:ext cx="12650321" cy="123384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i="0" u="none" strike="noStrike">
              <a:solidFill>
                <a:schemeClr val="tx1"/>
              </a:solidFill>
              <a:effectLst/>
              <a:latin typeface="+mn-lt"/>
              <a:ea typeface="+mn-ea"/>
              <a:cs typeface="+mn-cs"/>
            </a:rPr>
            <a:t>ANDEL</a:t>
          </a:r>
          <a:r>
            <a:rPr lang="nb-NO" sz="1600" b="1" i="0" u="none" strike="noStrike" baseline="0">
              <a:solidFill>
                <a:schemeClr val="tx1"/>
              </a:solidFill>
              <a:effectLst/>
              <a:latin typeface="+mn-lt"/>
              <a:ea typeface="+mn-ea"/>
              <a:cs typeface="+mn-cs"/>
            </a:rPr>
            <a:t> </a:t>
          </a:r>
          <a:r>
            <a:rPr lang="nb-NO" sz="1600" b="1" i="0" u="none" strike="noStrike" baseline="0">
              <a:solidFill>
                <a:srgbClr val="FF0000"/>
              </a:solidFill>
              <a:effectLst/>
              <a:latin typeface="+mn-lt"/>
              <a:ea typeface="+mn-ea"/>
              <a:cs typeface="+mn-cs"/>
            </a:rPr>
            <a:t>[OPPMØTER/OPPDRAG] </a:t>
          </a:r>
          <a:r>
            <a:rPr lang="nb-NO" sz="1600" b="1" i="0" u="none" strike="noStrike" baseline="0">
              <a:solidFill>
                <a:schemeClr val="tx1"/>
              </a:solidFill>
              <a:effectLst/>
              <a:latin typeface="+mn-lt"/>
              <a:ea typeface="+mn-ea"/>
              <a:cs typeface="+mn-cs"/>
            </a:rPr>
            <a:t>- INFORMASJON OG VEILEDNING</a:t>
          </a:r>
          <a:endParaRPr lang="nb-NO" sz="1600" b="1" i="0" u="none" strike="noStrike">
            <a:solidFill>
              <a:schemeClr val="tx1"/>
            </a:solidFill>
            <a:effectLst/>
            <a:latin typeface="+mn-lt"/>
            <a:ea typeface="+mn-ea"/>
            <a:cs typeface="+mn-cs"/>
          </a:endParaRPr>
        </a:p>
        <a:p>
          <a:endParaRPr lang="nb-NO" sz="1100" b="0" i="0" u="none" strike="noStrike">
            <a:solidFill>
              <a:schemeClr val="tx1"/>
            </a:solidFill>
            <a:effectLst/>
            <a:latin typeface="+mn-lt"/>
            <a:ea typeface="+mn-ea"/>
            <a:cs typeface="+mn-cs"/>
          </a:endParaRPr>
        </a:p>
        <a:p>
          <a:r>
            <a:rPr lang="nb-NO" sz="1400" b="1" i="0" u="none" strike="noStrike">
              <a:solidFill>
                <a:schemeClr val="tx1"/>
              </a:solidFill>
              <a:effectLst/>
              <a:latin typeface="+mn-lt"/>
              <a:ea typeface="+mn-ea"/>
              <a:cs typeface="+mn-cs"/>
            </a:rPr>
            <a:t>Informasjon</a:t>
          </a:r>
        </a:p>
        <a:p>
          <a:r>
            <a:rPr lang="nb-NO" sz="1400" b="0" i="0" u="none" strike="noStrike">
              <a:solidFill>
                <a:schemeClr val="tx1"/>
              </a:solidFill>
              <a:effectLst/>
              <a:latin typeface="+mn-lt"/>
              <a:ea typeface="+mn-ea"/>
              <a:cs typeface="+mn-cs"/>
            </a:rPr>
            <a:t>I evalueringen</a:t>
          </a:r>
          <a:r>
            <a:rPr lang="nb-NO" sz="1400" b="0" i="0" u="none" strike="noStrike" baseline="0">
              <a:solidFill>
                <a:schemeClr val="tx1"/>
              </a:solidFill>
              <a:effectLst/>
              <a:latin typeface="+mn-lt"/>
              <a:ea typeface="+mn-ea"/>
              <a:cs typeface="+mn-cs"/>
            </a:rPr>
            <a:t> vil oppdragsgiver gi uttelling for andelen av </a:t>
          </a:r>
          <a:r>
            <a:rPr lang="nb-NO" sz="1400" b="0" i="0" u="none" strike="noStrike" baseline="0">
              <a:solidFill>
                <a:srgbClr val="FF0000"/>
              </a:solidFill>
              <a:effectLst/>
              <a:latin typeface="+mn-lt"/>
              <a:ea typeface="+mn-ea"/>
              <a:cs typeface="+mn-cs"/>
            </a:rPr>
            <a:t>[oppmøter/oppdrag] </a:t>
          </a:r>
          <a:r>
            <a:rPr lang="nb-NO" sz="1400" b="0" i="0" u="none" strike="noStrike" baseline="0">
              <a:solidFill>
                <a:schemeClr val="tx1"/>
              </a:solidFill>
              <a:effectLst/>
              <a:latin typeface="+mn-lt"/>
              <a:ea typeface="+mn-ea"/>
              <a:cs typeface="+mn-cs"/>
            </a:rPr>
            <a:t>i kontrakten som blir utført med kjøretøy på elektrisitet, biogass og hydrogen for hvert av kontraktsårene. Tilbyder skal fylle ut fanen "Transport" slik at summen for hvert av kontraktsårene blir 100. I evalueringen vil besvarelsen for alle 4 årene inngå. </a:t>
          </a:r>
        </a:p>
        <a:p>
          <a:endParaRPr lang="nb-NO" sz="1400" b="0" i="0" u="none" strike="noStrike" baseline="0">
            <a:solidFill>
              <a:schemeClr val="tx1"/>
            </a:solidFill>
            <a:effectLst/>
            <a:latin typeface="+mn-lt"/>
            <a:ea typeface="+mn-ea"/>
            <a:cs typeface="+mn-cs"/>
          </a:endParaRPr>
        </a:p>
        <a:p>
          <a:r>
            <a:rPr lang="nb-NO" sz="1400" b="0" i="0" u="none" strike="noStrike" baseline="0">
              <a:solidFill>
                <a:schemeClr val="tx1"/>
              </a:solidFill>
              <a:effectLst/>
              <a:latin typeface="+mn-lt"/>
              <a:ea typeface="+mn-ea"/>
              <a:cs typeface="+mn-cs"/>
            </a:rPr>
            <a:t>Listen med registreringsnummer på kjøretøy må også fylles ut. Formålet med å oppgi registreringsnummeret, drivstofftyper og periode er å dokumentere at tilbyder har tilstrekkelig med nullutslipp- og biogasskjøretøy til å gjennomføre oppdraget i henhold til oppgitte prosentandeler i matrisen. Det kan med andre ord benyttes andre kjøretøy på elektrisitet, hydrogen og biogass enn oppgitt i tilbudet så lenge prosentandelen av andel </a:t>
          </a:r>
          <a:r>
            <a:rPr lang="nb-NO" sz="1400" b="0" i="0" u="none" strike="noStrike" baseline="0">
              <a:solidFill>
                <a:srgbClr val="FF0000"/>
              </a:solidFill>
              <a:effectLst/>
              <a:latin typeface="+mn-lt"/>
              <a:ea typeface="+mn-ea"/>
              <a:cs typeface="+mn-cs"/>
            </a:rPr>
            <a:t>[oppmøter/oppdrag] </a:t>
          </a:r>
          <a:r>
            <a:rPr lang="nb-NO" sz="1400" b="0" i="0" u="none" strike="noStrike" baseline="0">
              <a:solidFill>
                <a:schemeClr val="tx1"/>
              </a:solidFill>
              <a:effectLst/>
              <a:latin typeface="+mn-lt"/>
              <a:ea typeface="+mn-ea"/>
              <a:cs typeface="+mn-cs"/>
            </a:rPr>
            <a:t>angitt i tilbudet blir overholdt. Det er altså </a:t>
          </a:r>
          <a:r>
            <a:rPr lang="nb-NO" sz="1400" b="0" i="0" u="sng" strike="noStrike" baseline="0">
              <a:solidFill>
                <a:schemeClr val="tx1"/>
              </a:solidFill>
              <a:effectLst/>
              <a:latin typeface="+mn-lt"/>
              <a:ea typeface="+mn-ea"/>
              <a:cs typeface="+mn-cs"/>
            </a:rPr>
            <a:t>ikke</a:t>
          </a:r>
          <a:r>
            <a:rPr lang="nb-NO" sz="1400" b="0" i="0" u="none" strike="noStrike" baseline="0">
              <a:solidFill>
                <a:schemeClr val="tx1"/>
              </a:solidFill>
              <a:effectLst/>
              <a:latin typeface="+mn-lt"/>
              <a:ea typeface="+mn-ea"/>
              <a:cs typeface="+mn-cs"/>
            </a:rPr>
            <a:t> nødvendig å dedikere kjøretøy til kontrakten.</a:t>
          </a:r>
        </a:p>
        <a:p>
          <a:endParaRPr lang="nb-NO" sz="1400" b="0" i="0" u="none" strike="noStrike" baseline="0">
            <a:solidFill>
              <a:schemeClr val="tx1"/>
            </a:solidFill>
            <a:effectLst/>
            <a:latin typeface="+mn-lt"/>
            <a:ea typeface="+mn-ea"/>
            <a:cs typeface="+mn-cs"/>
          </a:endParaRPr>
        </a:p>
        <a:p>
          <a:r>
            <a:rPr lang="nb-NO" sz="1400" b="0" i="0" u="none" strike="noStrike" baseline="0">
              <a:solidFill>
                <a:srgbClr val="FF0000"/>
              </a:solidFill>
              <a:effectLst/>
              <a:latin typeface="+mn-lt"/>
              <a:ea typeface="+mn-ea"/>
              <a:cs typeface="+mn-cs"/>
            </a:rPr>
            <a:t>[Velg ett av de to påfølgende avsnittene. Avsnitt 1 dersom bruk av "oppmøter" og avsnitt 2 dersom bruk av "oppdrag"] </a:t>
          </a:r>
        </a:p>
        <a:p>
          <a:r>
            <a:rPr lang="nb-NO" sz="1400" b="0" i="0" u="none" strike="noStrike" baseline="0">
              <a:solidFill>
                <a:srgbClr val="FF0000"/>
              </a:solidFill>
              <a:effectLst/>
              <a:latin typeface="+mn-lt"/>
              <a:ea typeface="+mn-ea"/>
              <a:cs typeface="+mn-cs"/>
            </a:rPr>
            <a:t>[Alternativ 1]</a:t>
          </a:r>
          <a:r>
            <a:rPr lang="nb-NO" sz="1400" b="0" i="0" u="none" strike="noStrike" baseline="0">
              <a:solidFill>
                <a:sysClr val="windowText" lastClr="000000"/>
              </a:solidFill>
              <a:effectLst/>
              <a:latin typeface="+mn-lt"/>
              <a:ea typeface="+mn-ea"/>
              <a:cs typeface="+mn-cs"/>
            </a:rPr>
            <a:t>Alle oppmøter på oppdragsgivers lokasjoner i kontrakten telles likt uavhengig av hvor oppmøte finner sted. Et oppmøte regnes som en levering eller stopp ved oppdragsgivers virksomhet. Dersom det leveres flere leveranser på en rute, telles ett oppmøte per lokasjon. Oppmøter til andre formål enn leveranser eller utføring av oppdrag for denne kontrakten skal </a:t>
          </a:r>
          <a:r>
            <a:rPr lang="nb-NO" sz="1400" b="0" i="0" u="sng" strike="noStrike" baseline="0">
              <a:solidFill>
                <a:sysClr val="windowText" lastClr="000000"/>
              </a:solidFill>
              <a:effectLst/>
              <a:latin typeface="+mn-lt"/>
              <a:ea typeface="+mn-ea"/>
              <a:cs typeface="+mn-cs"/>
            </a:rPr>
            <a:t>ikke</a:t>
          </a:r>
          <a:r>
            <a:rPr lang="nb-NO" sz="1400" b="0" i="0" u="none" strike="noStrike" baseline="0">
              <a:solidFill>
                <a:sysClr val="windowText" lastClr="000000"/>
              </a:solidFill>
              <a:effectLst/>
              <a:latin typeface="+mn-lt"/>
              <a:ea typeface="+mn-ea"/>
              <a:cs typeface="+mn-cs"/>
            </a:rPr>
            <a:t> medregnes.</a:t>
          </a:r>
        </a:p>
        <a:p>
          <a:endParaRPr lang="nb-NO" sz="1400" b="0" i="0" u="none" strike="noStrike" baseline="0">
            <a:solidFill>
              <a:sysClr val="windowText" lastClr="000000"/>
            </a:solidFill>
            <a:effectLst/>
            <a:latin typeface="+mn-lt"/>
            <a:ea typeface="+mn-ea"/>
            <a:cs typeface="+mn-cs"/>
          </a:endParaRPr>
        </a:p>
        <a:p>
          <a:r>
            <a:rPr lang="nb-NO" sz="1400" b="0" i="0" u="none" strike="noStrike" baseline="0">
              <a:solidFill>
                <a:srgbClr val="FF0000"/>
              </a:solidFill>
              <a:effectLst/>
              <a:latin typeface="+mn-lt"/>
              <a:ea typeface="+mn-ea"/>
              <a:cs typeface="+mn-cs"/>
            </a:rPr>
            <a:t>[Alternativ 2]</a:t>
          </a:r>
          <a:r>
            <a:rPr lang="nb-NO" sz="1400" b="0" i="0" u="none" strike="noStrike" baseline="0">
              <a:solidFill>
                <a:schemeClr val="tx1"/>
              </a:solidFill>
              <a:effectLst/>
              <a:latin typeface="+mn-lt"/>
              <a:ea typeface="+mn-ea"/>
              <a:cs typeface="+mn-cs"/>
            </a:rPr>
            <a:t>Alle oppdrag på denne kontrakten telles likt. Et oppdrag kan være ett enkeltoppdrag, en leveranse, en servicerute, en rode eller lignende, avhengig av hvilken type tjeneste kontrakten omhandler. Dersom det gjennomføres flere leveringer eller transportetapper for oppdragsgiver som en del av en rute så tilsvarer ruten ett oppdrag. Transport til andre formål enn utføring av oppdrag for denne kontrakten skal ikke medregnes.</a:t>
          </a:r>
        </a:p>
        <a:p>
          <a:endParaRPr lang="nb-NO" sz="1400" b="0" i="0" u="none" strike="noStrike" baseline="0">
            <a:solidFill>
              <a:schemeClr val="tx1"/>
            </a:solidFill>
            <a:effectLst/>
            <a:latin typeface="+mn-lt"/>
            <a:ea typeface="+mn-ea"/>
            <a:cs typeface="+mn-cs"/>
          </a:endParaRPr>
        </a:p>
        <a:p>
          <a:r>
            <a:rPr lang="nb-NO" sz="1400" b="0" i="0" u="none" strike="noStrike" baseline="0">
              <a:solidFill>
                <a:schemeClr val="tx1"/>
              </a:solidFill>
              <a:effectLst/>
              <a:latin typeface="+mn-lt"/>
              <a:ea typeface="+mn-ea"/>
              <a:cs typeface="+mn-cs"/>
            </a:rPr>
            <a:t>Utfylt skjema skal legges som vedlegg ved tilbudet. Informasjonen oppgitt i tilbudet er forpliktende og bindende for hvert kontraktsår i avtaleperioden, inkludert opsjonsårene. </a:t>
          </a:r>
        </a:p>
        <a:p>
          <a:endParaRPr lang="nb-NO" sz="1400" b="0" i="0" u="none" strike="noStrike" baseline="0">
            <a:solidFill>
              <a:schemeClr val="tx1"/>
            </a:solidFill>
            <a:effectLst/>
            <a:latin typeface="+mn-lt"/>
            <a:ea typeface="+mn-ea"/>
            <a:cs typeface="+mn-cs"/>
          </a:endParaRPr>
        </a:p>
        <a:p>
          <a:r>
            <a:rPr lang="nb-NO" sz="1400" b="1" i="0" u="none" strike="noStrike" baseline="0">
              <a:solidFill>
                <a:schemeClr val="tx1"/>
              </a:solidFill>
              <a:effectLst/>
              <a:latin typeface="+mn-lt"/>
              <a:ea typeface="+mn-ea"/>
              <a:cs typeface="+mn-cs"/>
            </a:rPr>
            <a:t>Dokumentasjonskrav ved tilbudsinngivelse</a:t>
          </a:r>
        </a:p>
        <a:p>
          <a:r>
            <a:rPr lang="nb-NO" sz="1400" b="0" i="0" u="none" strike="noStrike" baseline="0">
              <a:solidFill>
                <a:schemeClr val="tx1"/>
              </a:solidFill>
              <a:effectLst/>
              <a:latin typeface="+mn-lt"/>
              <a:ea typeface="+mn-ea"/>
              <a:cs typeface="+mn-cs"/>
            </a:rPr>
            <a:t>Ved tilbudsinngivelse skal leverandøren i dette regnearket oppgi registreringsnummer for kjøretøy som skal benyttes i fanen "transport". For kjøretøy som er under bestilling eller skal bestilles av leverandør (eller underleverandør) hvis kontrakten tildeles, skal det legges ved dokumentasjon fra enten forhandler, importør eller utleie- eller leasingselskap med bekreftelse på at kjøretøy enten er bestilt eller kan bestilles og med forventet leveringsdato.</a:t>
          </a:r>
        </a:p>
        <a:p>
          <a:endParaRPr lang="nb-NO" sz="1400"/>
        </a:p>
        <a:p>
          <a:r>
            <a:rPr lang="nb-NO" sz="1400" b="1"/>
            <a:t>Dokumentasjonskrav i kontraktsperioden</a:t>
          </a:r>
          <a:endParaRPr lang="nb-NO" sz="1400"/>
        </a:p>
        <a:p>
          <a:r>
            <a:rPr lang="nb-NO" sz="1400" b="0" i="0" u="none" strike="noStrike">
              <a:solidFill>
                <a:schemeClr val="tx1"/>
              </a:solidFill>
              <a:effectLst/>
              <a:latin typeface="+mn-lt"/>
              <a:ea typeface="+mn-ea"/>
              <a:cs typeface="+mn-cs"/>
            </a:rPr>
            <a:t>Leverandør skal</a:t>
          </a:r>
          <a:r>
            <a:rPr lang="nb-NO" sz="1400" b="0" i="0" u="none" strike="noStrike" baseline="0">
              <a:solidFill>
                <a:schemeClr val="tx1"/>
              </a:solidFill>
              <a:effectLst/>
              <a:latin typeface="+mn-lt"/>
              <a:ea typeface="+mn-ea"/>
              <a:cs typeface="+mn-cs"/>
            </a:rPr>
            <a:t> uoppfordret levere statistikk som dokumentasjon på at andel </a:t>
          </a:r>
          <a:r>
            <a:rPr lang="nb-NO" sz="1400" b="0" i="0" u="none" strike="noStrike" baseline="0">
              <a:solidFill>
                <a:srgbClr val="FF0000"/>
              </a:solidFill>
              <a:effectLst/>
              <a:latin typeface="+mn-lt"/>
              <a:ea typeface="+mn-ea"/>
              <a:cs typeface="+mn-cs"/>
            </a:rPr>
            <a:t>[oppmøter/oppdrag] </a:t>
          </a:r>
          <a:r>
            <a:rPr lang="nb-NO" sz="1400" b="0" i="0" u="none" strike="noStrike" baseline="0">
              <a:solidFill>
                <a:schemeClr val="tx1"/>
              </a:solidFill>
              <a:effectLst/>
              <a:latin typeface="+mn-lt"/>
              <a:ea typeface="+mn-ea"/>
              <a:cs typeface="+mn-cs"/>
            </a:rPr>
            <a:t>er gjennomført i henhold til beskrevet i tilbudet. Se konkurransedokumentene for mer informasjon. Dersom statistikken </a:t>
          </a:r>
          <a:r>
            <a:rPr lang="nb-NO" sz="1400" b="0" i="0" u="none" strike="noStrike" baseline="0">
              <a:solidFill>
                <a:sysClr val="windowText" lastClr="000000"/>
              </a:solidFill>
              <a:effectLst/>
              <a:latin typeface="+mn-lt"/>
              <a:ea typeface="+mn-ea"/>
              <a:cs typeface="+mn-cs"/>
            </a:rPr>
            <a:t>viser at andel fossilfri transport i innleverte tilbud ikke </a:t>
          </a:r>
          <a:r>
            <a:rPr lang="nb-NO" sz="1400" b="0" i="0" u="none" strike="noStrike" baseline="0">
              <a:solidFill>
                <a:schemeClr val="tx1"/>
              </a:solidFill>
              <a:effectLst/>
              <a:latin typeface="+mn-lt"/>
              <a:ea typeface="+mn-ea"/>
              <a:cs typeface="+mn-cs"/>
            </a:rPr>
            <a:t>er oppfylt vil det anses som mislighold av avtalen.</a:t>
          </a:r>
        </a:p>
        <a:p>
          <a:r>
            <a:rPr lang="nb-NO" sz="1400"/>
            <a:t> </a:t>
          </a:r>
        </a:p>
        <a:p>
          <a:r>
            <a:rPr lang="nb-NO" sz="1400" b="1" i="0" u="none" strike="noStrike">
              <a:solidFill>
                <a:schemeClr val="tx1"/>
              </a:solidFill>
              <a:effectLst/>
              <a:latin typeface="+mn-lt"/>
              <a:ea typeface="+mn-ea"/>
              <a:cs typeface="+mn-cs"/>
            </a:rPr>
            <a:t>Poenggivning og evaluering</a:t>
          </a:r>
        </a:p>
        <a:p>
          <a:r>
            <a:rPr lang="nb-NO" sz="1400" b="0" i="0" u="none" strike="noStrike">
              <a:solidFill>
                <a:schemeClr val="tx1"/>
              </a:solidFill>
              <a:effectLst/>
              <a:latin typeface="+mn-lt"/>
              <a:ea typeface="+mn-ea"/>
              <a:cs typeface="+mn-cs"/>
            </a:rPr>
            <a:t>Poengene for bruk</a:t>
          </a:r>
          <a:r>
            <a:rPr lang="nb-NO" sz="1400" b="0" i="0" u="none" strike="noStrike" baseline="0">
              <a:solidFill>
                <a:schemeClr val="tx1"/>
              </a:solidFill>
              <a:effectLst/>
              <a:latin typeface="+mn-lt"/>
              <a:ea typeface="+mn-ea"/>
              <a:cs typeface="+mn-cs"/>
            </a:rPr>
            <a:t> av ulikt type drivstoff er angitt i matrisen under fanen "Transport".</a:t>
          </a:r>
        </a:p>
        <a:p>
          <a:endParaRPr lang="nb-NO" sz="1400" b="0" i="0" u="none" strike="noStrike" baseline="0">
            <a:solidFill>
              <a:schemeClr val="tx1"/>
            </a:solidFill>
            <a:effectLst/>
            <a:latin typeface="+mn-lt"/>
            <a:ea typeface="+mn-ea"/>
            <a:cs typeface="+mn-cs"/>
          </a:endParaRPr>
        </a:p>
        <a:p>
          <a:r>
            <a:rPr lang="nb-NO" sz="1400" b="0" i="0" u="none" strike="noStrike" baseline="0">
              <a:solidFill>
                <a:srgbClr val="FF0000"/>
              </a:solidFill>
              <a:effectLst/>
              <a:latin typeface="+mn-lt"/>
              <a:ea typeface="+mn-ea"/>
              <a:cs typeface="+mn-cs"/>
            </a:rPr>
            <a:t>[Oppmøter/Oppdrag] </a:t>
          </a:r>
          <a:r>
            <a:rPr lang="nb-NO" sz="1400" b="0" i="0" u="none" strike="noStrike" baseline="0">
              <a:solidFill>
                <a:sysClr val="windowText" lastClr="000000"/>
              </a:solidFill>
              <a:effectLst/>
              <a:latin typeface="+mn-lt"/>
              <a:ea typeface="+mn-ea"/>
              <a:cs typeface="+mn-cs"/>
            </a:rPr>
            <a:t>med kjøretøy på </a:t>
          </a:r>
          <a:r>
            <a:rPr lang="nb-NO" sz="1400" b="0" i="0" u="none" strike="noStrike" baseline="0">
              <a:solidFill>
                <a:schemeClr val="tx1"/>
              </a:solidFill>
              <a:effectLst/>
              <a:latin typeface="+mn-lt"/>
              <a:ea typeface="+mn-ea"/>
              <a:cs typeface="+mn-cs"/>
            </a:rPr>
            <a:t>elektrisitet (hel-elektrisk), biogass og hydrogen gir 10 poeng. Øvrige drivstoff gir 0 poeng. </a:t>
          </a:r>
          <a:br>
            <a:rPr lang="nb-NO" sz="1400" b="0" i="0" u="none" strike="noStrike" baseline="0">
              <a:solidFill>
                <a:schemeClr val="tx1"/>
              </a:solidFill>
              <a:effectLst/>
              <a:latin typeface="+mn-lt"/>
              <a:ea typeface="+mn-ea"/>
              <a:cs typeface="+mn-cs"/>
            </a:rPr>
          </a:br>
          <a:r>
            <a:rPr lang="nb-NO" sz="1400" b="0" i="0" u="none" strike="noStrike" baseline="0">
              <a:solidFill>
                <a:schemeClr val="tx1"/>
              </a:solidFill>
              <a:effectLst/>
              <a:latin typeface="+mn-lt"/>
              <a:ea typeface="+mn-ea"/>
              <a:cs typeface="+mn-cs"/>
            </a:rPr>
            <a:t>Utgangspunkt for skjemaet er drivstoffmatrisen som er utarbeidet av DFØ, Miljødirektoratet og Transportøkonomisk institutt. Matrisen er tilgjengelig på DFØs sine nettsider: https://www.anskaffelser.no/verktoy/veiledere/drivstoffmatrise-tunge-kjoretoy-til-veitrafikk</a:t>
          </a:r>
        </a:p>
        <a:p>
          <a:endParaRPr lang="nb-NO" sz="1400" b="0" i="0" u="none" strike="noStrike" baseline="0">
            <a:solidFill>
              <a:schemeClr val="tx1"/>
            </a:solidFill>
            <a:effectLst/>
            <a:latin typeface="+mn-lt"/>
            <a:ea typeface="+mn-ea"/>
            <a:cs typeface="+mn-cs"/>
          </a:endParaRPr>
        </a:p>
        <a:p>
          <a:r>
            <a:rPr lang="nb-NO" sz="1400" b="0" i="0" u="none" strike="noStrike" baseline="0">
              <a:solidFill>
                <a:schemeClr val="tx1"/>
              </a:solidFill>
              <a:effectLst/>
              <a:latin typeface="+mn-lt"/>
              <a:ea typeface="+mn-ea"/>
              <a:cs typeface="+mn-cs"/>
            </a:rPr>
            <a:t>Skjemaet skal fylles ut for hvert av kontraktsårene. Første kontraktsår gjelder fra og med oppstartsdato på kontrakten og til og med tilsvarende dato påfølgende år. </a:t>
          </a:r>
        </a:p>
        <a:p>
          <a:r>
            <a:rPr lang="nb-NO" sz="1400" b="0" i="0" u="none" strike="noStrike" baseline="0">
              <a:solidFill>
                <a:schemeClr val="tx1"/>
              </a:solidFill>
              <a:effectLst/>
              <a:latin typeface="+mn-lt"/>
              <a:ea typeface="+mn-ea"/>
              <a:cs typeface="+mn-cs"/>
            </a:rPr>
            <a:t>Hver av kontraktsårene teller likt i evalueringen.</a:t>
          </a:r>
        </a:p>
        <a:p>
          <a:endParaRPr lang="nb-NO" sz="1400" b="0" i="0" u="none" strike="noStrike" baseline="0">
            <a:solidFill>
              <a:schemeClr val="tx1"/>
            </a:solidFill>
            <a:effectLst/>
            <a:latin typeface="+mn-lt"/>
            <a:ea typeface="+mn-ea"/>
            <a:cs typeface="+mn-cs"/>
          </a:endParaRPr>
        </a:p>
        <a:p>
          <a:r>
            <a:rPr lang="nb-NO" sz="1400" b="0" i="0" u="none" strike="noStrike" baseline="0">
              <a:solidFill>
                <a:schemeClr val="tx1"/>
              </a:solidFill>
              <a:effectLst/>
              <a:latin typeface="+mn-lt"/>
              <a:ea typeface="+mn-ea"/>
              <a:cs typeface="+mn-cs"/>
            </a:rPr>
            <a:t>Oppdragsgiver likestiller bruken av kjøretøy som går på elektrisitet, hydrogen og biogass og premierer ikke bruk av biodrivsroff.</a:t>
          </a:r>
          <a:br>
            <a:rPr lang="nb-NO" sz="1400" b="0" i="0" u="none" strike="noStrike" baseline="0">
              <a:solidFill>
                <a:schemeClr val="tx1"/>
              </a:solidFill>
              <a:effectLst/>
              <a:latin typeface="+mn-lt"/>
              <a:ea typeface="+mn-ea"/>
              <a:cs typeface="+mn-cs"/>
            </a:rPr>
          </a:br>
          <a:r>
            <a:rPr lang="nb-NO" sz="1400" b="0" i="0" u="none" strike="noStrike" baseline="0">
              <a:solidFill>
                <a:schemeClr val="tx1"/>
              </a:solidFill>
              <a:effectLst/>
              <a:latin typeface="+mn-lt"/>
              <a:ea typeface="+mn-ea"/>
              <a:cs typeface="+mn-cs"/>
            </a:rPr>
            <a:t>Det nasjonale omsetningspåbudet for biodrivstoff innebærer at det blandes inn en viss prosentandel biodrivstoff i det fossile drivstoffet. Fra 1.1 2021 var andelen 24,5 %. Denne andelen beregnes utfra totalt omsatt volum blant omsetterne av drivstoff til veitrafikk. I praksis kan derfor en forhandler, som leverer 100 % biodrivstoff til en kunde, redusere mengden biodrivstoff som leveres til andre kunder i Norge. Dette betyr at klimaeffekten ved å benytte 100% biodrivstoff i offentlige anskaffelser i praksis nulles ut. Dette skjer altså fordi forhandlerleddet kan bruke salg av 100 % biodrivstoff til å selge mer fossilt drivstoff til andre kunder, liter for liter. Les mer om Miljødirektoratets vurdering av bruk av biodrivstoff i offentlige anskaffelser her: </a:t>
          </a:r>
          <a:r>
            <a:rPr lang="nb-NO" sz="1400">
              <a:hlinkClick xmlns:r="http://schemas.openxmlformats.org/officeDocument/2006/relationships" r:id=""/>
            </a:rPr>
            <a:t>Kjøpe inn klimavennlige kjøretøy og maskiner - Miljødirektoratet (miljodirektoratet.no)</a:t>
          </a:r>
          <a:r>
            <a:rPr lang="nb-NO" sz="1400"/>
            <a:t> se </a:t>
          </a:r>
          <a:r>
            <a:rPr lang="nb-NO" sz="1400" u="sng"/>
            <a:t>Relevante</a:t>
          </a:r>
          <a:r>
            <a:rPr lang="nb-NO" sz="1400" u="sng" baseline="0"/>
            <a:t> dokumenter</a:t>
          </a:r>
          <a:r>
            <a:rPr lang="nb-NO" sz="1400" baseline="0"/>
            <a:t> ; </a:t>
          </a:r>
          <a:r>
            <a:rPr lang="nb-NO" sz="1100" i="1" baseline="0"/>
            <a:t>"Miljødirektoratets vurdering av system for overoppfyllelse av omsetningskrav for biodrivstoff"</a:t>
          </a:r>
          <a:br>
            <a:rPr lang="nb-NO" sz="1400" b="0" i="0" u="none" strike="noStrike" baseline="0">
              <a:solidFill>
                <a:schemeClr val="tx1"/>
              </a:solidFill>
              <a:effectLst/>
              <a:latin typeface="+mn-lt"/>
              <a:ea typeface="+mn-ea"/>
              <a:cs typeface="+mn-cs"/>
            </a:rPr>
          </a:br>
          <a:endParaRPr lang="nb-NO" sz="1400" b="0" i="0" u="none" strike="noStrike" baseline="0">
            <a:solidFill>
              <a:schemeClr val="tx1"/>
            </a:solidFill>
            <a:effectLst/>
            <a:latin typeface="+mn-lt"/>
            <a:ea typeface="+mn-ea"/>
            <a:cs typeface="+mn-cs"/>
          </a:endParaRPr>
        </a:p>
        <a:p>
          <a:r>
            <a:rPr lang="nb-NO" sz="1400" b="0" i="0" u="none" strike="noStrike" baseline="0">
              <a:solidFill>
                <a:srgbClr val="FF0000"/>
              </a:solidFill>
              <a:effectLst/>
              <a:latin typeface="+mn-lt"/>
              <a:ea typeface="+mn-ea"/>
              <a:cs typeface="+mn-cs"/>
            </a:rPr>
            <a:t>[Dette avsnittet er kun aktuelt dersom kriteriet kombineres med minimumskrav:]</a:t>
          </a:r>
        </a:p>
        <a:p>
          <a:r>
            <a:rPr lang="nb-NO" sz="1400" b="1" i="0" u="none" strike="noStrike" baseline="0">
              <a:solidFill>
                <a:sysClr val="windowText" lastClr="000000"/>
              </a:solidFill>
              <a:effectLst/>
              <a:latin typeface="+mn-lt"/>
              <a:ea typeface="+mn-ea"/>
              <a:cs typeface="+mn-cs"/>
            </a:rPr>
            <a:t>Minimumskrav til andel oppmøter med kjøretøy på elektristet, biogass eller hydrogen</a:t>
          </a:r>
        </a:p>
        <a:p>
          <a:r>
            <a:rPr lang="nb-NO" sz="1400" b="0" i="0" u="none" strike="noStrike" baseline="0">
              <a:solidFill>
                <a:sysClr val="windowText" lastClr="000000"/>
              </a:solidFill>
              <a:effectLst/>
              <a:latin typeface="+mn-lt"/>
              <a:ea typeface="+mn-ea"/>
              <a:cs typeface="+mn-cs"/>
            </a:rPr>
            <a:t>Minimum </a:t>
          </a:r>
          <a:r>
            <a:rPr lang="nb-NO" sz="1400" b="0" i="0" u="none" strike="noStrike" baseline="0">
              <a:solidFill>
                <a:srgbClr val="FF0000"/>
              </a:solidFill>
              <a:effectLst/>
              <a:latin typeface="+mn-lt"/>
              <a:ea typeface="+mn-ea"/>
              <a:cs typeface="+mn-cs"/>
            </a:rPr>
            <a:t>X</a:t>
          </a:r>
          <a:r>
            <a:rPr lang="nb-NO" sz="1400" b="0" i="0" u="none" strike="noStrike" baseline="0">
              <a:solidFill>
                <a:sysClr val="windowText" lastClr="000000"/>
              </a:solidFill>
              <a:effectLst/>
              <a:latin typeface="+mn-lt"/>
              <a:ea typeface="+mn-ea"/>
              <a:cs typeface="+mn-cs"/>
            </a:rPr>
            <a:t>% av </a:t>
          </a:r>
          <a:r>
            <a:rPr lang="nb-NO" sz="1400" b="0" i="0" u="none" strike="noStrike" baseline="0">
              <a:solidFill>
                <a:srgbClr val="FF0000"/>
              </a:solidFill>
              <a:effectLst/>
              <a:latin typeface="+mn-lt"/>
              <a:ea typeface="+mn-ea"/>
              <a:cs typeface="+mn-cs"/>
            </a:rPr>
            <a:t>[oppmøtene/oppdragene] </a:t>
          </a:r>
          <a:r>
            <a:rPr lang="nb-NO" sz="1400" b="0" i="0" u="none" strike="noStrike" baseline="0">
              <a:solidFill>
                <a:sysClr val="windowText" lastClr="000000"/>
              </a:solidFill>
              <a:effectLst/>
              <a:latin typeface="+mn-lt"/>
              <a:ea typeface="+mn-ea"/>
              <a:cs typeface="+mn-cs"/>
            </a:rPr>
            <a:t>på kontrakten hvert år skal gjennomføres med kjøretøy som går på elektrisitet, hydrogen eller biogass. Dette et et aboslutt krav og kan ikke endres i matrisen. Leverandører som ikke oppfyller dette kravet vil bli avist. I matrisen vil tilbydere få poeng for meroppfyllelse av minimumskravet.</a:t>
          </a: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AF6F-57D4-4D0B-9A8E-8D259009A15B}">
  <sheetPr>
    <pageSetUpPr fitToPage="1"/>
  </sheetPr>
  <dimension ref="B1:AC11"/>
  <sheetViews>
    <sheetView showGridLines="0" showRowColHeaders="0" tabSelected="1" zoomScale="110" zoomScaleNormal="110" workbookViewId="0">
      <selection activeCell="S14" sqref="S14"/>
    </sheetView>
  </sheetViews>
  <sheetFormatPr baseColWidth="10" defaultColWidth="11.42578125" defaultRowHeight="15" x14ac:dyDescent="0.25"/>
  <sheetData>
    <row r="1" spans="2:29" x14ac:dyDescent="0.25">
      <c r="P1" s="68" t="s">
        <v>78</v>
      </c>
    </row>
    <row r="3" spans="2:29" ht="15.75" customHeight="1" x14ac:dyDescent="0.35">
      <c r="B3" s="4"/>
      <c r="S3" s="59"/>
    </row>
    <row r="7" spans="2:29" x14ac:dyDescent="0.25">
      <c r="B7" s="5"/>
      <c r="S7" s="65"/>
      <c r="T7" s="2"/>
      <c r="U7" s="2"/>
      <c r="V7" s="2"/>
      <c r="W7" s="2"/>
      <c r="X7" s="2"/>
      <c r="Y7" s="2"/>
      <c r="Z7" s="2"/>
      <c r="AA7" s="2"/>
      <c r="AB7" s="2"/>
      <c r="AC7" s="2"/>
    </row>
    <row r="8" spans="2:29" x14ac:dyDescent="0.25">
      <c r="B8" s="5"/>
      <c r="S8" s="2"/>
      <c r="T8" s="2"/>
      <c r="U8" s="2"/>
      <c r="V8" s="2"/>
      <c r="W8" s="2"/>
      <c r="X8" s="2"/>
      <c r="Y8" s="2"/>
      <c r="Z8" s="2"/>
      <c r="AA8" s="2"/>
      <c r="AB8" s="2"/>
      <c r="AC8" s="2"/>
    </row>
    <row r="9" spans="2:29" x14ac:dyDescent="0.25">
      <c r="B9" s="5"/>
      <c r="S9" s="2"/>
      <c r="T9" s="2"/>
      <c r="U9" s="2"/>
      <c r="V9" s="2"/>
      <c r="W9" s="2"/>
      <c r="X9" s="2"/>
      <c r="Y9" s="2"/>
      <c r="Z9" s="2"/>
      <c r="AA9" s="2"/>
      <c r="AB9" s="2"/>
      <c r="AC9" s="2"/>
    </row>
    <row r="10" spans="2:29" x14ac:dyDescent="0.25">
      <c r="B10" s="5"/>
      <c r="S10" s="2"/>
      <c r="T10" s="2"/>
      <c r="U10" s="2"/>
      <c r="V10" s="2"/>
      <c r="W10" s="2"/>
      <c r="X10" s="2"/>
      <c r="Y10" s="2"/>
      <c r="Z10" s="2"/>
      <c r="AA10" s="2"/>
      <c r="AB10" s="2"/>
      <c r="AC10" s="2"/>
    </row>
    <row r="11" spans="2:29" x14ac:dyDescent="0.25">
      <c r="S11" s="2"/>
      <c r="T11" s="2"/>
      <c r="U11" s="2"/>
      <c r="V11" s="2"/>
      <c r="W11" s="2"/>
      <c r="X11" s="2"/>
      <c r="Y11" s="2"/>
      <c r="Z11" s="2"/>
      <c r="AA11" s="2"/>
      <c r="AB11" s="2"/>
      <c r="AC11" s="2"/>
    </row>
  </sheetData>
  <pageMargins left="0.25" right="0.25" top="0.75" bottom="0.75" header="0.3" footer="0.3"/>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60"/>
  <sheetViews>
    <sheetView zoomScaleNormal="100" workbookViewId="0">
      <selection activeCell="I2" sqref="I2"/>
    </sheetView>
  </sheetViews>
  <sheetFormatPr baseColWidth="10" defaultColWidth="11.42578125" defaultRowHeight="15" x14ac:dyDescent="0.25"/>
  <cols>
    <col min="1" max="1" width="0.7109375" customWidth="1"/>
    <col min="2" max="2" width="3" customWidth="1"/>
    <col min="3" max="3" width="40.42578125" customWidth="1"/>
    <col min="5" max="8" width="24.140625" bestFit="1" customWidth="1"/>
    <col min="9" max="9" width="58" bestFit="1" customWidth="1"/>
  </cols>
  <sheetData>
    <row r="1" spans="2:12" x14ac:dyDescent="0.25">
      <c r="I1" s="68" t="s">
        <v>78</v>
      </c>
    </row>
    <row r="2" spans="2:12" ht="43.15" customHeight="1" x14ac:dyDescent="0.25">
      <c r="C2" s="9" t="s">
        <v>0</v>
      </c>
      <c r="D2" s="48" t="s">
        <v>1</v>
      </c>
      <c r="E2" s="47" t="s">
        <v>2</v>
      </c>
      <c r="F2" s="47" t="s">
        <v>3</v>
      </c>
      <c r="G2" s="47" t="s">
        <v>4</v>
      </c>
      <c r="H2" s="47" t="s">
        <v>5</v>
      </c>
      <c r="I2" s="1" t="s">
        <v>6</v>
      </c>
    </row>
    <row r="3" spans="2:12" ht="16.5" customHeight="1" thickBot="1" x14ac:dyDescent="0.3">
      <c r="C3" s="56" t="s">
        <v>7</v>
      </c>
      <c r="D3" s="57" t="s">
        <v>8</v>
      </c>
      <c r="E3" s="58">
        <v>0</v>
      </c>
      <c r="F3" s="58">
        <f>E3</f>
        <v>0</v>
      </c>
      <c r="G3" s="58">
        <f>E3</f>
        <v>0</v>
      </c>
      <c r="H3" s="58">
        <f>E3</f>
        <v>0</v>
      </c>
      <c r="I3" s="66" t="s">
        <v>9</v>
      </c>
    </row>
    <row r="4" spans="2:12" ht="15" customHeight="1" x14ac:dyDescent="0.25">
      <c r="C4" s="53" t="s">
        <v>10</v>
      </c>
      <c r="D4" s="49">
        <v>10</v>
      </c>
      <c r="E4" s="11"/>
      <c r="F4" s="11"/>
      <c r="G4" s="11"/>
      <c r="H4" s="11"/>
      <c r="I4" s="14"/>
    </row>
    <row r="5" spans="2:12" x14ac:dyDescent="0.25">
      <c r="C5" s="54" t="s">
        <v>11</v>
      </c>
      <c r="D5" s="50">
        <v>10</v>
      </c>
      <c r="E5" s="12"/>
      <c r="F5" s="12"/>
      <c r="G5" s="12"/>
      <c r="H5" s="12"/>
      <c r="I5" s="15"/>
    </row>
    <row r="6" spans="2:12" ht="18" customHeight="1" x14ac:dyDescent="0.25">
      <c r="C6" s="54" t="s">
        <v>12</v>
      </c>
      <c r="D6" s="51">
        <v>0</v>
      </c>
      <c r="E6" s="13"/>
      <c r="F6" s="13"/>
      <c r="G6" s="13"/>
      <c r="H6" s="13"/>
      <c r="I6" s="16"/>
      <c r="K6" s="2"/>
      <c r="L6" s="2"/>
    </row>
    <row r="7" spans="2:12" ht="14.25" customHeight="1" x14ac:dyDescent="0.25">
      <c r="C7" s="54" t="s">
        <v>13</v>
      </c>
      <c r="D7" s="52">
        <v>0</v>
      </c>
      <c r="E7" s="13"/>
      <c r="F7" s="13"/>
      <c r="G7" s="13"/>
      <c r="H7" s="13"/>
      <c r="I7" s="16"/>
      <c r="K7" s="2"/>
      <c r="L7" s="2"/>
    </row>
    <row r="8" spans="2:12" x14ac:dyDescent="0.25">
      <c r="C8" s="82" t="s">
        <v>14</v>
      </c>
      <c r="D8" s="83"/>
      <c r="E8" s="10">
        <f>SUM(E3:E7)</f>
        <v>0</v>
      </c>
      <c r="F8" s="10">
        <f>SUM(F3:F7)</f>
        <v>0</v>
      </c>
      <c r="G8" s="10">
        <f>SUM(G3:G7)</f>
        <v>0</v>
      </c>
      <c r="H8" s="10">
        <f>SUM(H3:H7)</f>
        <v>0</v>
      </c>
    </row>
    <row r="9" spans="2:12" ht="15.75" thickBot="1" x14ac:dyDescent="0.3">
      <c r="C9" s="84"/>
      <c r="D9" s="84"/>
      <c r="E9" s="3"/>
    </row>
    <row r="10" spans="2:12" x14ac:dyDescent="0.25">
      <c r="C10" s="80" t="s">
        <v>15</v>
      </c>
      <c r="D10" s="81"/>
      <c r="E10" s="6" t="s">
        <v>16</v>
      </c>
      <c r="F10" s="8" t="s">
        <v>17</v>
      </c>
      <c r="H10" s="70" t="s">
        <v>18</v>
      </c>
      <c r="I10" s="71"/>
    </row>
    <row r="11" spans="2:12" ht="15.75" thickBot="1" x14ac:dyDescent="0.3">
      <c r="B11" s="7" t="s">
        <v>19</v>
      </c>
      <c r="C11" s="76"/>
      <c r="D11" s="77"/>
      <c r="E11" s="16"/>
      <c r="F11" s="16"/>
      <c r="H11" s="72" t="str">
        <f>IF(KONTROLL!J9=4,"Skjema OK. Oppgi alle registreringsnummer på kjøretøy som skal benyttes.","Mangelfull utfylling")</f>
        <v>Mangelfull utfylling</v>
      </c>
      <c r="I11" s="73"/>
    </row>
    <row r="12" spans="2:12" x14ac:dyDescent="0.25">
      <c r="B12" s="7" t="s">
        <v>20</v>
      </c>
      <c r="C12" s="74"/>
      <c r="D12" s="75"/>
      <c r="E12" s="16"/>
      <c r="F12" s="16"/>
    </row>
    <row r="13" spans="2:12" x14ac:dyDescent="0.25">
      <c r="B13" s="7" t="s">
        <v>21</v>
      </c>
      <c r="C13" s="74"/>
      <c r="D13" s="75"/>
      <c r="E13" s="16"/>
      <c r="F13" s="16"/>
      <c r="H13" s="69" t="s">
        <v>22</v>
      </c>
      <c r="I13" s="69"/>
      <c r="K13" s="67"/>
    </row>
    <row r="14" spans="2:12" x14ac:dyDescent="0.25">
      <c r="B14" s="7" t="s">
        <v>23</v>
      </c>
      <c r="C14" s="74"/>
      <c r="D14" s="75"/>
      <c r="E14" s="16"/>
      <c r="F14" s="16"/>
      <c r="H14" s="69"/>
      <c r="I14" s="69"/>
    </row>
    <row r="15" spans="2:12" x14ac:dyDescent="0.25">
      <c r="B15" s="7" t="s">
        <v>24</v>
      </c>
      <c r="C15" s="74"/>
      <c r="D15" s="75"/>
      <c r="E15" s="16"/>
      <c r="F15" s="16"/>
    </row>
    <row r="16" spans="2:12" x14ac:dyDescent="0.25">
      <c r="B16" s="7" t="s">
        <v>25</v>
      </c>
      <c r="C16" s="74"/>
      <c r="D16" s="75"/>
      <c r="E16" s="16"/>
      <c r="F16" s="16"/>
      <c r="I16" s="55"/>
    </row>
    <row r="17" spans="2:9" x14ac:dyDescent="0.25">
      <c r="B17" s="7" t="s">
        <v>26</v>
      </c>
      <c r="C17" s="76"/>
      <c r="D17" s="77"/>
      <c r="E17" s="16"/>
      <c r="F17" s="16"/>
      <c r="H17" s="55"/>
      <c r="I17" s="55"/>
    </row>
    <row r="18" spans="2:9" x14ac:dyDescent="0.25">
      <c r="B18" s="7" t="s">
        <v>27</v>
      </c>
      <c r="C18" s="74"/>
      <c r="D18" s="75"/>
      <c r="E18" s="16"/>
      <c r="F18" s="16"/>
      <c r="H18" s="55" t="s">
        <v>28</v>
      </c>
      <c r="I18" s="55"/>
    </row>
    <row r="19" spans="2:9" x14ac:dyDescent="0.25">
      <c r="B19" s="7" t="s">
        <v>29</v>
      </c>
      <c r="C19" s="74"/>
      <c r="D19" s="75"/>
      <c r="E19" s="16"/>
      <c r="F19" s="16"/>
    </row>
    <row r="20" spans="2:9" x14ac:dyDescent="0.25">
      <c r="B20" s="7" t="s">
        <v>30</v>
      </c>
      <c r="C20" s="74"/>
      <c r="D20" s="75"/>
      <c r="E20" s="16"/>
      <c r="F20" s="16"/>
    </row>
    <row r="21" spans="2:9" x14ac:dyDescent="0.25">
      <c r="B21" s="7" t="s">
        <v>31</v>
      </c>
      <c r="C21" s="74"/>
      <c r="D21" s="75"/>
      <c r="E21" s="16"/>
      <c r="F21" s="16"/>
    </row>
    <row r="22" spans="2:9" x14ac:dyDescent="0.25">
      <c r="B22" s="7" t="s">
        <v>32</v>
      </c>
      <c r="C22" s="74"/>
      <c r="D22" s="75"/>
      <c r="E22" s="16"/>
      <c r="F22" s="16"/>
    </row>
    <row r="23" spans="2:9" x14ac:dyDescent="0.25">
      <c r="B23" s="7" t="s">
        <v>33</v>
      </c>
      <c r="C23" s="76"/>
      <c r="D23" s="77"/>
      <c r="E23" s="16"/>
      <c r="F23" s="16"/>
    </row>
    <row r="24" spans="2:9" x14ac:dyDescent="0.25">
      <c r="B24" s="7" t="s">
        <v>34</v>
      </c>
      <c r="C24" s="74"/>
      <c r="D24" s="75"/>
      <c r="E24" s="16"/>
      <c r="F24" s="16"/>
    </row>
    <row r="25" spans="2:9" x14ac:dyDescent="0.25">
      <c r="B25" s="7" t="s">
        <v>35</v>
      </c>
      <c r="C25" s="74"/>
      <c r="D25" s="75"/>
      <c r="E25" s="16"/>
      <c r="F25" s="16"/>
      <c r="H25" s="60"/>
    </row>
    <row r="26" spans="2:9" x14ac:dyDescent="0.25">
      <c r="B26" s="7" t="s">
        <v>36</v>
      </c>
      <c r="C26" s="74"/>
      <c r="D26" s="75"/>
      <c r="E26" s="16"/>
      <c r="F26" s="16"/>
    </row>
    <row r="27" spans="2:9" x14ac:dyDescent="0.25">
      <c r="B27" s="7" t="s">
        <v>37</v>
      </c>
      <c r="C27" s="74"/>
      <c r="D27" s="75"/>
      <c r="E27" s="16"/>
      <c r="F27" s="16"/>
    </row>
    <row r="28" spans="2:9" x14ac:dyDescent="0.25">
      <c r="B28" s="7" t="s">
        <v>38</v>
      </c>
      <c r="C28" s="74"/>
      <c r="D28" s="75"/>
      <c r="E28" s="16"/>
      <c r="F28" s="16"/>
    </row>
    <row r="29" spans="2:9" x14ac:dyDescent="0.25">
      <c r="B29" s="7" t="s">
        <v>39</v>
      </c>
      <c r="C29" s="76"/>
      <c r="D29" s="77"/>
      <c r="E29" s="16"/>
      <c r="F29" s="16"/>
    </row>
    <row r="30" spans="2:9" x14ac:dyDescent="0.25">
      <c r="B30" s="7" t="s">
        <v>40</v>
      </c>
      <c r="C30" s="74"/>
      <c r="D30" s="75"/>
      <c r="E30" s="16"/>
      <c r="F30" s="16"/>
    </row>
    <row r="31" spans="2:9" x14ac:dyDescent="0.25">
      <c r="B31" s="7" t="s">
        <v>41</v>
      </c>
      <c r="C31" s="78"/>
      <c r="D31" s="79"/>
      <c r="E31" s="61"/>
      <c r="F31" s="61"/>
    </row>
    <row r="32" spans="2:9" x14ac:dyDescent="0.25">
      <c r="B32" s="7" t="s">
        <v>42</v>
      </c>
      <c r="C32" s="76"/>
      <c r="D32" s="77"/>
      <c r="E32" s="62"/>
      <c r="F32" s="62"/>
    </row>
    <row r="33" spans="2:6" x14ac:dyDescent="0.25">
      <c r="B33" s="7" t="s">
        <v>43</v>
      </c>
      <c r="C33" s="74"/>
      <c r="D33" s="75"/>
      <c r="E33" s="16"/>
      <c r="F33" s="16"/>
    </row>
    <row r="34" spans="2:6" x14ac:dyDescent="0.25">
      <c r="B34" s="7" t="s">
        <v>44</v>
      </c>
      <c r="C34" s="74"/>
      <c r="D34" s="75"/>
      <c r="E34" s="16"/>
      <c r="F34" s="16"/>
    </row>
    <row r="35" spans="2:6" x14ac:dyDescent="0.25">
      <c r="B35" s="7" t="s">
        <v>45</v>
      </c>
      <c r="C35" s="76"/>
      <c r="D35" s="77"/>
      <c r="E35" s="16"/>
      <c r="F35" s="16"/>
    </row>
    <row r="36" spans="2:6" x14ac:dyDescent="0.25">
      <c r="B36" s="7" t="s">
        <v>46</v>
      </c>
      <c r="C36" s="74"/>
      <c r="D36" s="75"/>
      <c r="E36" s="16"/>
      <c r="F36" s="16"/>
    </row>
    <row r="37" spans="2:6" x14ac:dyDescent="0.25">
      <c r="B37" s="7" t="s">
        <v>47</v>
      </c>
      <c r="C37" s="74"/>
      <c r="D37" s="75"/>
      <c r="E37" s="16"/>
      <c r="F37" s="16"/>
    </row>
    <row r="38" spans="2:6" x14ac:dyDescent="0.25">
      <c r="B38" s="7" t="s">
        <v>48</v>
      </c>
      <c r="C38" s="74"/>
      <c r="D38" s="75"/>
      <c r="E38" s="16"/>
      <c r="F38" s="16"/>
    </row>
    <row r="39" spans="2:6" x14ac:dyDescent="0.25">
      <c r="B39" s="7" t="s">
        <v>49</v>
      </c>
      <c r="C39" s="74"/>
      <c r="D39" s="75"/>
      <c r="E39" s="16"/>
      <c r="F39" s="16"/>
    </row>
    <row r="40" spans="2:6" x14ac:dyDescent="0.25">
      <c r="B40" s="7" t="s">
        <v>50</v>
      </c>
      <c r="C40" s="74"/>
      <c r="D40" s="75"/>
      <c r="E40" s="16"/>
      <c r="F40" s="16"/>
    </row>
    <row r="41" spans="2:6" x14ac:dyDescent="0.25">
      <c r="B41" s="7" t="s">
        <v>51</v>
      </c>
      <c r="C41" s="76"/>
      <c r="D41" s="77"/>
      <c r="E41" s="16"/>
      <c r="F41" s="16"/>
    </row>
    <row r="42" spans="2:6" x14ac:dyDescent="0.25">
      <c r="B42" s="7" t="s">
        <v>52</v>
      </c>
      <c r="C42" s="74"/>
      <c r="D42" s="75"/>
      <c r="E42" s="16"/>
      <c r="F42" s="16"/>
    </row>
    <row r="43" spans="2:6" x14ac:dyDescent="0.25">
      <c r="B43" s="7" t="s">
        <v>53</v>
      </c>
      <c r="C43" s="74"/>
      <c r="D43" s="75"/>
      <c r="E43" s="16"/>
      <c r="F43" s="16"/>
    </row>
    <row r="44" spans="2:6" x14ac:dyDescent="0.25">
      <c r="B44" s="7" t="s">
        <v>54</v>
      </c>
      <c r="C44" s="74"/>
      <c r="D44" s="75"/>
      <c r="E44" s="16"/>
      <c r="F44" s="16"/>
    </row>
    <row r="45" spans="2:6" x14ac:dyDescent="0.25">
      <c r="B45" s="7" t="s">
        <v>55</v>
      </c>
      <c r="C45" s="74"/>
      <c r="D45" s="75"/>
      <c r="E45" s="16"/>
      <c r="F45" s="16"/>
    </row>
    <row r="46" spans="2:6" x14ac:dyDescent="0.25">
      <c r="B46" s="7" t="s">
        <v>56</v>
      </c>
      <c r="C46" s="74"/>
      <c r="D46" s="75"/>
      <c r="E46" s="16"/>
      <c r="F46" s="16"/>
    </row>
    <row r="47" spans="2:6" x14ac:dyDescent="0.25">
      <c r="B47" s="7" t="s">
        <v>57</v>
      </c>
      <c r="C47" s="74"/>
      <c r="D47" s="75"/>
      <c r="E47" s="16"/>
      <c r="F47" s="16"/>
    </row>
    <row r="48" spans="2:6" x14ac:dyDescent="0.25">
      <c r="B48" s="7" t="s">
        <v>58</v>
      </c>
      <c r="C48" s="74"/>
      <c r="D48" s="75"/>
      <c r="E48" s="16"/>
      <c r="F48" s="16"/>
    </row>
    <row r="49" spans="2:6" x14ac:dyDescent="0.25">
      <c r="B49" s="7" t="s">
        <v>59</v>
      </c>
      <c r="C49" s="74"/>
      <c r="D49" s="75"/>
      <c r="E49" s="16"/>
      <c r="F49" s="16"/>
    </row>
    <row r="50" spans="2:6" x14ac:dyDescent="0.25">
      <c r="B50" s="7" t="s">
        <v>60</v>
      </c>
      <c r="C50" s="74"/>
      <c r="D50" s="75"/>
      <c r="E50" s="16"/>
      <c r="F50" s="16"/>
    </row>
    <row r="51" spans="2:6" x14ac:dyDescent="0.25">
      <c r="B51" s="7" t="s">
        <v>61</v>
      </c>
      <c r="C51" s="74"/>
      <c r="D51" s="75"/>
      <c r="E51" s="16"/>
      <c r="F51" s="16"/>
    </row>
    <row r="52" spans="2:6" x14ac:dyDescent="0.25">
      <c r="B52" s="7" t="s">
        <v>62</v>
      </c>
      <c r="C52" s="74"/>
      <c r="D52" s="75"/>
      <c r="E52" s="16"/>
      <c r="F52" s="16"/>
    </row>
    <row r="53" spans="2:6" x14ac:dyDescent="0.25">
      <c r="B53" s="7" t="s">
        <v>63</v>
      </c>
      <c r="C53" s="74"/>
      <c r="D53" s="75"/>
      <c r="E53" s="16"/>
      <c r="F53" s="16"/>
    </row>
    <row r="54" spans="2:6" x14ac:dyDescent="0.25">
      <c r="B54" s="7" t="s">
        <v>64</v>
      </c>
      <c r="C54" s="74"/>
      <c r="D54" s="75"/>
      <c r="E54" s="16"/>
      <c r="F54" s="16"/>
    </row>
    <row r="55" spans="2:6" x14ac:dyDescent="0.25">
      <c r="B55" s="7" t="s">
        <v>65</v>
      </c>
      <c r="C55" s="74"/>
      <c r="D55" s="75"/>
      <c r="E55" s="16"/>
      <c r="F55" s="16"/>
    </row>
    <row r="56" spans="2:6" x14ac:dyDescent="0.25">
      <c r="B56" s="7" t="s">
        <v>66</v>
      </c>
      <c r="C56" s="74"/>
      <c r="D56" s="75"/>
      <c r="E56" s="16"/>
      <c r="F56" s="16"/>
    </row>
    <row r="57" spans="2:6" x14ac:dyDescent="0.25">
      <c r="B57" s="7" t="s">
        <v>67</v>
      </c>
      <c r="C57" s="74"/>
      <c r="D57" s="75"/>
      <c r="E57" s="16"/>
      <c r="F57" s="16"/>
    </row>
    <row r="58" spans="2:6" x14ac:dyDescent="0.25">
      <c r="B58" s="7" t="s">
        <v>68</v>
      </c>
      <c r="C58" s="74"/>
      <c r="D58" s="75"/>
      <c r="E58" s="16"/>
      <c r="F58" s="16"/>
    </row>
    <row r="59" spans="2:6" x14ac:dyDescent="0.25">
      <c r="B59" s="7" t="s">
        <v>69</v>
      </c>
      <c r="C59" s="74"/>
      <c r="D59" s="75"/>
      <c r="E59" s="16"/>
      <c r="F59" s="16"/>
    </row>
    <row r="60" spans="2:6" x14ac:dyDescent="0.25">
      <c r="B60" s="7" t="s">
        <v>70</v>
      </c>
      <c r="C60" s="74"/>
      <c r="D60" s="75"/>
      <c r="E60" s="16"/>
      <c r="F60" s="16"/>
    </row>
  </sheetData>
  <mergeCells count="56">
    <mergeCell ref="C10:D10"/>
    <mergeCell ref="C8:D8"/>
    <mergeCell ref="C11:D11"/>
    <mergeCell ref="C12:D12"/>
    <mergeCell ref="C9:D9"/>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9:D39"/>
    <mergeCell ref="C40:D40"/>
    <mergeCell ref="C41:D41"/>
    <mergeCell ref="C42:D42"/>
    <mergeCell ref="C33:D33"/>
    <mergeCell ref="C34:D34"/>
    <mergeCell ref="C35:D35"/>
    <mergeCell ref="C36:D36"/>
    <mergeCell ref="C37:D37"/>
    <mergeCell ref="C60:D60"/>
    <mergeCell ref="C53:D53"/>
    <mergeCell ref="C54:D54"/>
    <mergeCell ref="C55:D55"/>
    <mergeCell ref="C56:D56"/>
    <mergeCell ref="C57:D57"/>
    <mergeCell ref="H13:I14"/>
    <mergeCell ref="H10:I10"/>
    <mergeCell ref="H11:I11"/>
    <mergeCell ref="C58:D58"/>
    <mergeCell ref="C59:D59"/>
    <mergeCell ref="C48:D48"/>
    <mergeCell ref="C49:D49"/>
    <mergeCell ref="C50:D50"/>
    <mergeCell ref="C51:D51"/>
    <mergeCell ref="C52:D52"/>
    <mergeCell ref="C43:D43"/>
    <mergeCell ref="C44:D44"/>
    <mergeCell ref="C45:D45"/>
    <mergeCell ref="C46:D46"/>
    <mergeCell ref="C47:D47"/>
    <mergeCell ref="C38:D38"/>
  </mergeCells>
  <pageMargins left="0.25" right="0.25" top="0.75" bottom="0.75" header="0.3" footer="0.3"/>
  <pageSetup paperSize="9" scale="9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8EE760-8EFF-42BF-B046-E7F8060CF11B}">
          <x14:formula1>
            <xm:f>KONTROLL!$B$22:$B$25</xm:f>
          </x14:formula1>
          <xm:sqref>E11:E60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ACBDC-DB17-4A22-8E68-5CDDC123DD27}">
  <dimension ref="B1:J25"/>
  <sheetViews>
    <sheetView zoomScaleNormal="100" workbookViewId="0">
      <selection activeCell="I24" sqref="I24"/>
    </sheetView>
  </sheetViews>
  <sheetFormatPr baseColWidth="10" defaultColWidth="11.42578125" defaultRowHeight="15" x14ac:dyDescent="0.25"/>
  <cols>
    <col min="2" max="2" width="31.42578125" customWidth="1"/>
    <col min="10" max="10" width="12.5703125" customWidth="1"/>
  </cols>
  <sheetData>
    <row r="1" spans="2:10" ht="15.75" thickBot="1" x14ac:dyDescent="0.3"/>
    <row r="2" spans="2:10" x14ac:dyDescent="0.25">
      <c r="B2" s="17" t="s">
        <v>71</v>
      </c>
      <c r="C2" s="18"/>
      <c r="D2" s="18"/>
      <c r="E2" s="18"/>
      <c r="F2" s="18"/>
      <c r="G2" s="18"/>
      <c r="H2" s="18"/>
      <c r="I2" s="18"/>
      <c r="J2" s="19"/>
    </row>
    <row r="3" spans="2:10" x14ac:dyDescent="0.25">
      <c r="B3" s="20"/>
      <c r="C3" s="21"/>
      <c r="D3" s="21"/>
      <c r="E3" s="21"/>
      <c r="F3" s="21"/>
      <c r="G3" s="21"/>
      <c r="H3" s="21"/>
      <c r="I3" s="21"/>
      <c r="J3" s="22"/>
    </row>
    <row r="4" spans="2:10" ht="15.75" thickBot="1" x14ac:dyDescent="0.3">
      <c r="B4" s="20"/>
      <c r="C4" s="21"/>
      <c r="D4" s="23"/>
      <c r="E4" s="23"/>
      <c r="F4" s="21"/>
      <c r="G4" s="21"/>
      <c r="H4" s="21"/>
      <c r="I4" s="21"/>
      <c r="J4" s="22"/>
    </row>
    <row r="5" spans="2:10" ht="45" x14ac:dyDescent="0.25">
      <c r="B5" s="85" t="s">
        <v>72</v>
      </c>
      <c r="C5" s="86"/>
      <c r="D5" s="24"/>
      <c r="E5" s="25" t="s">
        <v>73</v>
      </c>
      <c r="F5" s="26" t="s">
        <v>74</v>
      </c>
      <c r="G5" s="26" t="s">
        <v>75</v>
      </c>
      <c r="H5" s="27" t="s">
        <v>76</v>
      </c>
      <c r="I5" s="24"/>
      <c r="J5" s="22"/>
    </row>
    <row r="6" spans="2:10" x14ac:dyDescent="0.25">
      <c r="B6" s="20"/>
      <c r="C6" s="22"/>
      <c r="D6" s="28"/>
      <c r="E6" s="29">
        <f>1-(TRANSPORT!E7+TRANSPORT!E6)</f>
        <v>1</v>
      </c>
      <c r="F6" s="29">
        <f>1-(TRANSPORT!F7+TRANSPORT!F6)</f>
        <v>1</v>
      </c>
      <c r="G6" s="29">
        <f>1-(TRANSPORT!G7+TRANSPORT!G6)</f>
        <v>1</v>
      </c>
      <c r="H6" s="29">
        <f>1-(TRANSPORT!H7+TRANSPORT!H6)</f>
        <v>1</v>
      </c>
      <c r="I6" s="30"/>
      <c r="J6" s="22"/>
    </row>
    <row r="7" spans="2:10" ht="15.75" thickBot="1" x14ac:dyDescent="0.3">
      <c r="B7" s="31">
        <v>0</v>
      </c>
      <c r="C7" s="32">
        <f>IF(TRANSPORT!$E$3=KONTROLL!B7,1,0)</f>
        <v>1</v>
      </c>
      <c r="D7" s="21"/>
      <c r="E7" s="33">
        <f>10*E6</f>
        <v>10</v>
      </c>
      <c r="F7" s="34">
        <f t="shared" ref="F7:H7" si="0">10*F6</f>
        <v>10</v>
      </c>
      <c r="G7" s="34">
        <f t="shared" si="0"/>
        <v>10</v>
      </c>
      <c r="H7" s="32">
        <f t="shared" si="0"/>
        <v>10</v>
      </c>
      <c r="I7" s="35"/>
      <c r="J7" s="22"/>
    </row>
    <row r="8" spans="2:10" ht="30" x14ac:dyDescent="0.25">
      <c r="B8" s="31">
        <v>0.1</v>
      </c>
      <c r="C8" s="32">
        <f>IF(TRANSPORT!$E$3=KONTROLL!B8,1,0)</f>
        <v>0</v>
      </c>
      <c r="D8" s="35"/>
      <c r="E8" s="33">
        <f>11.111*E6-1.1111</f>
        <v>9.9999000000000002</v>
      </c>
      <c r="F8" s="34">
        <f>11.111*F6-1.1111</f>
        <v>9.9999000000000002</v>
      </c>
      <c r="G8" s="34">
        <f t="shared" ref="G8:H8" si="1">11.111*G6-1.1111</f>
        <v>9.9999000000000002</v>
      </c>
      <c r="H8" s="32">
        <f t="shared" si="1"/>
        <v>9.9999000000000002</v>
      </c>
      <c r="I8" s="35"/>
      <c r="J8" s="36" t="s">
        <v>77</v>
      </c>
    </row>
    <row r="9" spans="2:10" x14ac:dyDescent="0.25">
      <c r="B9" s="31">
        <v>0.2</v>
      </c>
      <c r="C9" s="32">
        <f>IF(TRANSPORT!$E$3=KONTROLL!B9,1,0)</f>
        <v>0</v>
      </c>
      <c r="D9" s="35"/>
      <c r="E9" s="33">
        <f>12.5*E6-2.5</f>
        <v>10</v>
      </c>
      <c r="F9" s="34">
        <f t="shared" ref="F9:H9" si="2">12.5*F6-2.5</f>
        <v>10</v>
      </c>
      <c r="G9" s="34">
        <f t="shared" si="2"/>
        <v>10</v>
      </c>
      <c r="H9" s="32">
        <f t="shared" si="2"/>
        <v>10</v>
      </c>
      <c r="I9" s="35"/>
      <c r="J9" s="37">
        <f>SUM(E17:H17)</f>
        <v>0</v>
      </c>
    </row>
    <row r="10" spans="2:10" x14ac:dyDescent="0.25">
      <c r="B10" s="31">
        <v>0.3</v>
      </c>
      <c r="C10" s="32">
        <f>IF(TRANSPORT!$E$3=KONTROLL!B10,1,0)</f>
        <v>0</v>
      </c>
      <c r="D10" s="35"/>
      <c r="E10" s="33">
        <f>14.286*E6-4.2857</f>
        <v>10.000299999999999</v>
      </c>
      <c r="F10" s="34">
        <f t="shared" ref="F10:H10" si="3">14.286*F6-4.2857</f>
        <v>10.000299999999999</v>
      </c>
      <c r="G10" s="34">
        <f t="shared" si="3"/>
        <v>10.000299999999999</v>
      </c>
      <c r="H10" s="32">
        <f t="shared" si="3"/>
        <v>10.000299999999999</v>
      </c>
      <c r="I10" s="35"/>
      <c r="J10" s="37"/>
    </row>
    <row r="11" spans="2:10" x14ac:dyDescent="0.25">
      <c r="B11" s="31">
        <v>0.4</v>
      </c>
      <c r="C11" s="32">
        <f>IF(TRANSPORT!$E$3=KONTROLL!B11,1,0)</f>
        <v>0</v>
      </c>
      <c r="D11" s="35"/>
      <c r="E11" s="33">
        <f>16.6667*E6-6.6667</f>
        <v>10</v>
      </c>
      <c r="F11" s="34">
        <f t="shared" ref="F11:H11" si="4">16.6667*F6-6.6667</f>
        <v>10</v>
      </c>
      <c r="G11" s="34">
        <f t="shared" si="4"/>
        <v>10</v>
      </c>
      <c r="H11" s="32">
        <f t="shared" si="4"/>
        <v>10</v>
      </c>
      <c r="I11" s="35"/>
      <c r="J11" s="22"/>
    </row>
    <row r="12" spans="2:10" x14ac:dyDescent="0.25">
      <c r="B12" s="31">
        <v>0.5</v>
      </c>
      <c r="C12" s="32">
        <f>IF(TRANSPORT!$E$3=KONTROLL!B12,1,0)</f>
        <v>0</v>
      </c>
      <c r="D12" s="35"/>
      <c r="E12" s="33">
        <f>20*E6-10</f>
        <v>10</v>
      </c>
      <c r="F12" s="34">
        <f t="shared" ref="F12:G12" si="5">20*F6-10</f>
        <v>10</v>
      </c>
      <c r="G12" s="34">
        <f t="shared" si="5"/>
        <v>10</v>
      </c>
      <c r="H12" s="32">
        <f>20*H6-10</f>
        <v>10</v>
      </c>
      <c r="I12" s="35"/>
      <c r="J12" s="22"/>
    </row>
    <row r="13" spans="2:10" x14ac:dyDescent="0.25">
      <c r="B13" s="31">
        <v>0.6</v>
      </c>
      <c r="C13" s="32">
        <f>IF(TRANSPORT!$E$3=KONTROLL!B13,1,0)</f>
        <v>0</v>
      </c>
      <c r="D13" s="35"/>
      <c r="E13" s="33">
        <f>25*E6-15</f>
        <v>10</v>
      </c>
      <c r="F13" s="34">
        <f t="shared" ref="F13:H13" si="6">25*F6-15</f>
        <v>10</v>
      </c>
      <c r="G13" s="34">
        <f t="shared" si="6"/>
        <v>10</v>
      </c>
      <c r="H13" s="32">
        <f t="shared" si="6"/>
        <v>10</v>
      </c>
      <c r="I13" s="35"/>
      <c r="J13" s="22"/>
    </row>
    <row r="14" spans="2:10" x14ac:dyDescent="0.25">
      <c r="B14" s="31">
        <v>0.7</v>
      </c>
      <c r="C14" s="32">
        <f>IF(TRANSPORT!$E$3=KONTROLL!B14,1,0)</f>
        <v>0</v>
      </c>
      <c r="D14" s="35"/>
      <c r="E14" s="33">
        <f>33.333*E6-23.3333</f>
        <v>9.9996999999999971</v>
      </c>
      <c r="F14" s="34">
        <f t="shared" ref="F14:H14" si="7">33.333*F6-23.3333</f>
        <v>9.9996999999999971</v>
      </c>
      <c r="G14" s="34">
        <f t="shared" si="7"/>
        <v>9.9996999999999971</v>
      </c>
      <c r="H14" s="32">
        <f t="shared" si="7"/>
        <v>9.9996999999999971</v>
      </c>
      <c r="I14" s="35"/>
      <c r="J14" s="22"/>
    </row>
    <row r="15" spans="2:10" x14ac:dyDescent="0.25">
      <c r="B15" s="31">
        <v>0.8</v>
      </c>
      <c r="C15" s="32">
        <f>IF(TRANSPORT!$E$3=KONTROLL!B15,1,0)</f>
        <v>0</v>
      </c>
      <c r="D15" s="35"/>
      <c r="E15" s="33">
        <f>50*E6-40</f>
        <v>10</v>
      </c>
      <c r="F15" s="34">
        <f t="shared" ref="F15:H15" si="8">50*F6-40</f>
        <v>10</v>
      </c>
      <c r="G15" s="34">
        <f t="shared" si="8"/>
        <v>10</v>
      </c>
      <c r="H15" s="32">
        <f t="shared" si="8"/>
        <v>10</v>
      </c>
      <c r="I15" s="35"/>
      <c r="J15" s="22"/>
    </row>
    <row r="16" spans="2:10" ht="15.75" thickBot="1" x14ac:dyDescent="0.3">
      <c r="B16" s="38">
        <v>0.9</v>
      </c>
      <c r="C16" s="32">
        <f>IF(TRANSPORT!$E$3=KONTROLL!B16,1,0)</f>
        <v>0</v>
      </c>
      <c r="D16" s="35"/>
      <c r="E16" s="39">
        <f>100*E6-90</f>
        <v>10</v>
      </c>
      <c r="F16" s="40">
        <f t="shared" ref="F16:H16" si="9">100*F6-90</f>
        <v>10</v>
      </c>
      <c r="G16" s="40">
        <f t="shared" si="9"/>
        <v>10</v>
      </c>
      <c r="H16" s="41">
        <f t="shared" si="9"/>
        <v>10</v>
      </c>
      <c r="I16" s="35"/>
      <c r="J16" s="22"/>
    </row>
    <row r="17" spans="2:10" ht="15.75" thickBot="1" x14ac:dyDescent="0.3">
      <c r="B17" s="42"/>
      <c r="C17" s="35"/>
      <c r="D17" s="35"/>
      <c r="E17" s="35">
        <f>IF(TRANSPORT!E8=100%,1,0)</f>
        <v>0</v>
      </c>
      <c r="F17" s="35">
        <f>IF(TRANSPORT!F8=100%,1,0)</f>
        <v>0</v>
      </c>
      <c r="G17" s="35">
        <f>IF(TRANSPORT!G8=100%,1,0)</f>
        <v>0</v>
      </c>
      <c r="H17" s="35">
        <f>IF(TRANSPORT!H8=100%,1,0)</f>
        <v>0</v>
      </c>
      <c r="I17" s="21"/>
      <c r="J17" s="22"/>
    </row>
    <row r="18" spans="2:10" ht="15.75" thickBot="1" x14ac:dyDescent="0.3">
      <c r="B18" s="43"/>
      <c r="C18" s="44"/>
      <c r="D18" s="44"/>
      <c r="E18" s="44"/>
      <c r="F18" s="45"/>
      <c r="G18" s="45"/>
      <c r="H18" s="87"/>
      <c r="I18" s="88"/>
      <c r="J18" s="46"/>
    </row>
    <row r="22" spans="2:10" x14ac:dyDescent="0.25">
      <c r="B22" s="63" t="s">
        <v>10</v>
      </c>
    </row>
    <row r="23" spans="2:10" x14ac:dyDescent="0.25">
      <c r="B23" s="64" t="s">
        <v>11</v>
      </c>
    </row>
    <row r="24" spans="2:10" x14ac:dyDescent="0.25">
      <c r="B24" s="64" t="s">
        <v>12</v>
      </c>
    </row>
    <row r="25" spans="2:10" ht="30" x14ac:dyDescent="0.25">
      <c r="B25" s="64" t="s">
        <v>13</v>
      </c>
    </row>
  </sheetData>
  <mergeCells count="2">
    <mergeCell ref="B5:C5"/>
    <mergeCell ref="H18:I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25DF6267A31CA4696B2F095002FC7BA" ma:contentTypeVersion="13" ma:contentTypeDescription="Opprett et nytt dokument." ma:contentTypeScope="" ma:versionID="c98cddfe12ba5c1c34afdad7af6f05f0">
  <xsd:schema xmlns:xsd="http://www.w3.org/2001/XMLSchema" xmlns:xs="http://www.w3.org/2001/XMLSchema" xmlns:p="http://schemas.microsoft.com/office/2006/metadata/properties" xmlns:ns2="a23860dd-5de7-4cfe-9294-7d0947e7d760" xmlns:ns3="0da7d8c7-b6e7-409c-8942-9d4c3b4ecebc" targetNamespace="http://schemas.microsoft.com/office/2006/metadata/properties" ma:root="true" ma:fieldsID="e9cae971274e9014f162e391fc253810" ns2:_="" ns3:_="">
    <xsd:import namespace="a23860dd-5de7-4cfe-9294-7d0947e7d760"/>
    <xsd:import namespace="0da7d8c7-b6e7-409c-8942-9d4c3b4ecebc"/>
    <xsd:element name="properties">
      <xsd:complexType>
        <xsd:sequence>
          <xsd:element name="documentManagement">
            <xsd:complexType>
              <xsd:all>
                <xsd:element ref="ns2:j25543a5815d485da9a5e0773ad762e9" minOccurs="0"/>
                <xsd:element ref="ns2:TaxCatchAll"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Nynors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860dd-5de7-4cfe-9294-7d0947e7d760" elementFormDefault="qualified">
    <xsd:import namespace="http://schemas.microsoft.com/office/2006/documentManagement/types"/>
    <xsd:import namespace="http://schemas.microsoft.com/office/infopath/2007/PartnerControls"/>
    <xsd:element name="j25543a5815d485da9a5e0773ad762e9" ma:index="9" nillable="true" ma:taxonomy="true" ma:internalName="j25543a5815d485da9a5e0773ad762e9" ma:taxonomyFieldName="GtProjectPhase" ma:displayName="Fase" ma:fieldId="{325543a5-815d-485d-a9a5-e0773ad762e9}" ma:sspId="eb0be57b-a27d-473a-a780-396a80130851" ma:termSetId="abcfc9d9-a263-4abb-8234-be973c46258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ebda765-57c3-461a-8732-4f3df52c0979}" ma:internalName="TaxCatchAll" ma:showField="CatchAllData" ma:web="a23860dd-5de7-4cfe-9294-7d0947e7d760">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a7d8c7-b6e7-409c-8942-9d4c3b4eceb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Nynorsk" ma:index="20" nillable="true" ma:displayName="Nynorsk" ma:default="1" ma:format="Dropdown" ma:internalName="Nynors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a7d8c7-b6e7-409c-8942-9d4c3b4ecebc">
      <Terms xmlns="http://schemas.microsoft.com/office/infopath/2007/PartnerControls"/>
    </lcf76f155ced4ddcb4097134ff3c332f>
    <j25543a5815d485da9a5e0773ad762e9 xmlns="a23860dd-5de7-4cfe-9294-7d0947e7d760">
      <Terms xmlns="http://schemas.microsoft.com/office/infopath/2007/PartnerControls"/>
    </j25543a5815d485da9a5e0773ad762e9>
    <TaxCatchAll xmlns="a23860dd-5de7-4cfe-9294-7d0947e7d760" xsi:nil="true"/>
    <Nynorsk xmlns="0da7d8c7-b6e7-409c-8942-9d4c3b4ecebc">true</Nynorsk>
    <SharedWithUsers xmlns="a23860dd-5de7-4cfe-9294-7d0947e7d760">
      <UserInfo>
        <DisplayName>Odd Olaf Schei</DisplayName>
        <AccountId>18</AccountId>
        <AccountType/>
      </UserInfo>
      <UserInfo>
        <DisplayName>Victoria Stokke</DisplayName>
        <AccountId>33</AccountId>
        <AccountType/>
      </UserInfo>
    </SharedWithUsers>
  </documentManagement>
</p:properties>
</file>

<file path=customXml/itemProps1.xml><?xml version="1.0" encoding="utf-8"?>
<ds:datastoreItem xmlns:ds="http://schemas.openxmlformats.org/officeDocument/2006/customXml" ds:itemID="{4D525DFF-3A43-445C-A5CC-6EBBEE84F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3860dd-5de7-4cfe-9294-7d0947e7d760"/>
    <ds:schemaRef ds:uri="0da7d8c7-b6e7-409c-8942-9d4c3b4ec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48B34D-CD1F-419C-99F6-604CC141A087}">
  <ds:schemaRefs>
    <ds:schemaRef ds:uri="http://schemas.microsoft.com/sharepoint/v3/contenttype/forms"/>
  </ds:schemaRefs>
</ds:datastoreItem>
</file>

<file path=customXml/itemProps3.xml><?xml version="1.0" encoding="utf-8"?>
<ds:datastoreItem xmlns:ds="http://schemas.openxmlformats.org/officeDocument/2006/customXml" ds:itemID="{35D66089-856C-4469-9260-32E685C9DA85}">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0da7d8c7-b6e7-409c-8942-9d4c3b4ecebc"/>
    <ds:schemaRef ds:uri="http://schemas.openxmlformats.org/package/2006/metadata/core-properties"/>
    <ds:schemaRef ds:uri="http://purl.org/dc/terms/"/>
    <ds:schemaRef ds:uri="a23860dd-5de7-4cfe-9294-7d0947e7d7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INFO</vt:lpstr>
      <vt:lpstr>TRANSPORT</vt:lpstr>
      <vt:lpstr>KONTROLL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Guri Bugge</dc:creator>
  <cp:keywords/>
  <dc:description/>
  <cp:lastModifiedBy>Odd Olaf Schei</cp:lastModifiedBy>
  <cp:revision/>
  <dcterms:created xsi:type="dcterms:W3CDTF">2017-03-23T12:45:49Z</dcterms:created>
  <dcterms:modified xsi:type="dcterms:W3CDTF">2023-02-22T09:28:24Z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0x010100A25DF6267A31CA4696B2F095002FC7BA</vt:lpwstr>
  </property>
  <property fmtid="{D5CDD505-2E9C-101B-9397-08002B2CF9AE}" pid="3" name="MSIP_Label_531f9ef8-9444-4aee-b673-282240bf708b_Enabled">
    <vt:lpwstr>true</vt:lpwstr>
  </property>
  <property fmtid="{D5CDD505-2E9C-101B-9397-08002B2CF9AE}" pid="4" name="MSIP_Label_531f9ef8-9444-4aee-b673-282240bf708b_SetDate">
    <vt:lpwstr>2021-08-18T08:36:15Z</vt:lpwstr>
  </property>
  <property fmtid="{D5CDD505-2E9C-101B-9397-08002B2CF9AE}" pid="5" name="MSIP_Label_531f9ef8-9444-4aee-b673-282240bf708b_Method">
    <vt:lpwstr>Privileged</vt:lpwstr>
  </property>
  <property fmtid="{D5CDD505-2E9C-101B-9397-08002B2CF9AE}" pid="6" name="MSIP_Label_531f9ef8-9444-4aee-b673-282240bf708b_Name">
    <vt:lpwstr>Åpen - PROD</vt:lpwstr>
  </property>
  <property fmtid="{D5CDD505-2E9C-101B-9397-08002B2CF9AE}" pid="7" name="MSIP_Label_531f9ef8-9444-4aee-b673-282240bf708b_SiteId">
    <vt:lpwstr>3d50ddd4-00a1-4ab7-9788-decf14a8728f</vt:lpwstr>
  </property>
  <property fmtid="{D5CDD505-2E9C-101B-9397-08002B2CF9AE}" pid="8" name="MSIP_Label_531f9ef8-9444-4aee-b673-282240bf708b_ActionId">
    <vt:lpwstr>64880353-608f-48cb-846f-79c4a1c5d273</vt:lpwstr>
  </property>
  <property fmtid="{D5CDD505-2E9C-101B-9397-08002B2CF9AE}" pid="9" name="MSIP_Label_531f9ef8-9444-4aee-b673-282240bf708b_ContentBits">
    <vt:lpwstr>0</vt:lpwstr>
  </property>
  <property fmtid="{D5CDD505-2E9C-101B-9397-08002B2CF9AE}" pid="10" name="MediaServiceImageTags">
    <vt:lpwstr/>
  </property>
  <property fmtid="{D5CDD505-2E9C-101B-9397-08002B2CF9AE}" pid="11" name="GtProjectPhase">
    <vt:lpwstr/>
  </property>
</Properties>
</file>