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showInkAnnotation="0" codeName="ThisWorkbook" defaultThemeVersion="124226"/>
  <mc:AlternateContent xmlns:mc="http://schemas.openxmlformats.org/markup-compatibility/2006">
    <mc:Choice Requires="x15">
      <x15ac:absPath xmlns:x15ac="http://schemas.microsoft.com/office/spreadsheetml/2010/11/ac" url="C:\Users\tne\OneDrive - Difi\Prosjekt\LCC\Ferdig_verktøu\Bokm_nynor\"/>
    </mc:Choice>
  </mc:AlternateContent>
  <bookViews>
    <workbookView xWindow="0" yWindow="0" windowWidth="19200" windowHeight="6810" tabRatio="807"/>
  </bookViews>
  <sheets>
    <sheet name="Forside" sheetId="30" r:id="rId1"/>
    <sheet name="Omgrep" sheetId="28" r:id="rId2"/>
    <sheet name="Steg for steg" sheetId="29" r:id="rId3"/>
    <sheet name="Planlegging og Evaluering" sheetId="2" r:id="rId4"/>
    <sheet name="Prisskjema" sheetId="18" r:id="rId5"/>
    <sheet name="Tilbod 1" sheetId="10" r:id="rId6"/>
    <sheet name="Tilbod 2" sheetId="11" r:id="rId7"/>
    <sheet name="Tilbod 3" sheetId="12" r:id="rId8"/>
    <sheet name="Tilbod 4" sheetId="13" r:id="rId9"/>
    <sheet name="Tilbod 5" sheetId="14" r:id="rId10"/>
    <sheet name="Tilbod 6" sheetId="25" r:id="rId11"/>
    <sheet name="Tilbod 7" sheetId="26" r:id="rId12"/>
    <sheet name="Oppfølging" sheetId="20" r:id="rId13"/>
    <sheet name="Motor" sheetId="9" r:id="rId14"/>
    <sheet name="Score" sheetId="23" state="hidden" r:id="rId15"/>
  </sheets>
  <externalReferences>
    <externalReference r:id="rId16"/>
    <externalReference r:id="rId17"/>
  </externalReferences>
  <definedNames>
    <definedName name="Analyseperiode" localSheetId="0">'[1]Planlegging og Evaluering'!#REF!</definedName>
    <definedName name="Analyseperiode" localSheetId="1">'[1]Planlegging og Evaluering'!#REF!</definedName>
    <definedName name="Analyseperiode" localSheetId="12">'Planlegging og Evaluering'!#REF!</definedName>
    <definedName name="Analyseperiode" localSheetId="14">'Planlegging og Evaluering'!#REF!</definedName>
    <definedName name="Analyseperiode" localSheetId="2">'[2]Planlegging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'Tilbod 1'!$F$16</definedName>
    <definedName name="Justert_prisstigning" localSheetId="0">[1]Motor!$F$4</definedName>
    <definedName name="Justert_prisstigning" localSheetId="1">[1]Motor!$F$4</definedName>
    <definedName name="Justert_prisstigning" localSheetId="2">[1]Motor!$F$4</definedName>
    <definedName name="Justert_prisstigning">Motor!$F$4</definedName>
    <definedName name="Kalkulsjonsrente" localSheetId="0">'[1]Planlegging og Evaluering'!$C$5</definedName>
    <definedName name="Kalkulsjonsrente" localSheetId="1">'[1]Planlegging og Evaluering'!$C$5</definedName>
    <definedName name="Kalkulsjonsrente" localSheetId="2">'[2]Planlegging og Evaluering'!$C$5</definedName>
    <definedName name="Kalkulsjonsrente">'Planlegging og Evaluering'!$C$5</definedName>
    <definedName name="Levetid" localSheetId="0">'[1]Planlegging og Evaluering'!$C$6</definedName>
    <definedName name="Levetid" localSheetId="1">'[1]Planlegging og Evaluering'!$C$6</definedName>
    <definedName name="Levetid" localSheetId="2">'[2]Planlegging og Evaluering'!$C$6</definedName>
    <definedName name="Levetid">'Planlegging og Evaluering'!$C$6</definedName>
    <definedName name="Navn_anskaffelse" localSheetId="0">'[1]Planlegging og Evaluering'!$B$2</definedName>
    <definedName name="Navn_anskaffelse" localSheetId="1">'[1]Planlegging og Evaluering'!$B$2</definedName>
    <definedName name="Navn_anskaffelse" localSheetId="2">'[2]Planlegging og Evaluering'!$B$2</definedName>
    <definedName name="Navn_anskaffelse">'Planlegging og Evaluering'!$B$2</definedName>
    <definedName name="Norges_Banks_inflasjonsmål" localSheetId="0">[1]Motor!$D$4</definedName>
    <definedName name="Norges_Banks_inflasjonsmål" localSheetId="1">[1]Motor!$D$4</definedName>
    <definedName name="Norges_Banks_inflasjonsmål" localSheetId="2">[1]Motor!$D$4</definedName>
    <definedName name="Norges_Banks_inflasjonsmål">Motor!$D$4</definedName>
    <definedName name="Prisjustering" localSheetId="0">'[1]Planlegging og Evaluering'!$C$7</definedName>
    <definedName name="Prisjustering" localSheetId="1">'[1]Planlegging og Evaluering'!$C$7</definedName>
    <definedName name="Prisjustering" localSheetId="2">'[2]Planlegging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C5" i="2" l="1"/>
  <c r="E14" i="18" l="1"/>
  <c r="D14" i="18"/>
  <c r="C14" i="18"/>
  <c r="B2" i="28"/>
  <c r="F118" i="9" l="1"/>
  <c r="G118" i="9"/>
  <c r="H118" i="9"/>
  <c r="I118" i="9"/>
  <c r="J118" i="9"/>
  <c r="K118" i="9"/>
  <c r="L118" i="9"/>
  <c r="M118" i="9"/>
  <c r="N118" i="9"/>
  <c r="O118" i="9"/>
  <c r="P118" i="9"/>
  <c r="Q118" i="9"/>
  <c r="R118" i="9"/>
  <c r="S118" i="9"/>
  <c r="T118" i="9"/>
  <c r="U118" i="9"/>
  <c r="V118" i="9"/>
  <c r="W118" i="9"/>
  <c r="X118" i="9"/>
  <c r="Y118" i="9"/>
  <c r="Z118" i="9"/>
  <c r="AA118" i="9"/>
  <c r="AB118" i="9"/>
  <c r="AC118" i="9"/>
  <c r="AD118" i="9"/>
  <c r="AE118" i="9"/>
  <c r="AF118" i="9"/>
  <c r="AG118" i="9"/>
  <c r="AH118" i="9"/>
  <c r="AI118" i="9"/>
  <c r="AJ118" i="9"/>
  <c r="AK118" i="9"/>
  <c r="AL118" i="9"/>
  <c r="AM118" i="9"/>
  <c r="AN118" i="9"/>
  <c r="AO118" i="9"/>
  <c r="AP118" i="9"/>
  <c r="AQ118" i="9"/>
  <c r="AR118" i="9"/>
  <c r="AS118" i="9"/>
  <c r="AT118" i="9"/>
  <c r="AU118" i="9"/>
  <c r="AV118" i="9"/>
  <c r="AW118" i="9"/>
  <c r="AX118" i="9"/>
  <c r="AY118" i="9"/>
  <c r="AZ118" i="9"/>
  <c r="BA118" i="9"/>
  <c r="F103" i="9"/>
  <c r="G103" i="9"/>
  <c r="H103" i="9"/>
  <c r="I103" i="9"/>
  <c r="J103" i="9"/>
  <c r="K103" i="9"/>
  <c r="L103" i="9"/>
  <c r="M103" i="9"/>
  <c r="N103" i="9"/>
  <c r="O103" i="9"/>
  <c r="P103" i="9"/>
  <c r="Q103" i="9"/>
  <c r="R103" i="9"/>
  <c r="S103" i="9"/>
  <c r="T103" i="9"/>
  <c r="U103" i="9"/>
  <c r="V103" i="9"/>
  <c r="W103" i="9"/>
  <c r="X103" i="9"/>
  <c r="Y103" i="9"/>
  <c r="Z103" i="9"/>
  <c r="AA103" i="9"/>
  <c r="AB103" i="9"/>
  <c r="AC103" i="9"/>
  <c r="AD103" i="9"/>
  <c r="AE103" i="9"/>
  <c r="AF103" i="9"/>
  <c r="AG103" i="9"/>
  <c r="AH103" i="9"/>
  <c r="AI103" i="9"/>
  <c r="AJ103" i="9"/>
  <c r="AK103" i="9"/>
  <c r="AL103" i="9"/>
  <c r="AM103" i="9"/>
  <c r="AN103" i="9"/>
  <c r="AO103" i="9"/>
  <c r="AP103" i="9"/>
  <c r="AQ103" i="9"/>
  <c r="AR103" i="9"/>
  <c r="AS103" i="9"/>
  <c r="AT103" i="9"/>
  <c r="AU103" i="9"/>
  <c r="AV103" i="9"/>
  <c r="AW103" i="9"/>
  <c r="AX103" i="9"/>
  <c r="AY103" i="9"/>
  <c r="AZ103" i="9"/>
  <c r="BA103" i="9"/>
  <c r="E45" i="18" l="1"/>
  <c r="F45"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K45" i="18"/>
  <c r="AL45" i="18"/>
  <c r="AM45" i="18"/>
  <c r="AN45" i="18"/>
  <c r="AO45" i="18"/>
  <c r="AP45" i="18"/>
  <c r="AQ45" i="18"/>
  <c r="AR45" i="18"/>
  <c r="AS45" i="18"/>
  <c r="AT45" i="18"/>
  <c r="AU45" i="18"/>
  <c r="AV45" i="18"/>
  <c r="AW45" i="18"/>
  <c r="AX45" i="18"/>
  <c r="AY45" i="18"/>
  <c r="AZ45" i="18"/>
  <c r="G163" i="9"/>
  <c r="H163" i="9"/>
  <c r="I163" i="9"/>
  <c r="J163" i="9"/>
  <c r="K163" i="9"/>
  <c r="L163" i="9"/>
  <c r="M163" i="9"/>
  <c r="N163" i="9"/>
  <c r="O163" i="9"/>
  <c r="P163" i="9"/>
  <c r="Q163" i="9"/>
  <c r="R163" i="9"/>
  <c r="S163" i="9"/>
  <c r="T163" i="9"/>
  <c r="U163" i="9"/>
  <c r="V163" i="9"/>
  <c r="W163" i="9"/>
  <c r="X163" i="9"/>
  <c r="Y163" i="9"/>
  <c r="Z163" i="9"/>
  <c r="AA163" i="9"/>
  <c r="AB163" i="9"/>
  <c r="AC163" i="9"/>
  <c r="AD163" i="9"/>
  <c r="AE163" i="9"/>
  <c r="AF163" i="9"/>
  <c r="AG163" i="9"/>
  <c r="AH163" i="9"/>
  <c r="AI163" i="9"/>
  <c r="AJ163" i="9"/>
  <c r="AK163" i="9"/>
  <c r="AL163" i="9"/>
  <c r="AM163" i="9"/>
  <c r="AN163" i="9"/>
  <c r="AO163" i="9"/>
  <c r="AP163" i="9"/>
  <c r="AQ163" i="9"/>
  <c r="AR163" i="9"/>
  <c r="AS163" i="9"/>
  <c r="AT163" i="9"/>
  <c r="AU163" i="9"/>
  <c r="AV163" i="9"/>
  <c r="AW163" i="9"/>
  <c r="AX163" i="9"/>
  <c r="AY163" i="9"/>
  <c r="AZ163" i="9"/>
  <c r="BA163" i="9"/>
  <c r="F163" i="9"/>
  <c r="G148" i="9"/>
  <c r="H148" i="9"/>
  <c r="I148" i="9"/>
  <c r="J148" i="9"/>
  <c r="K148" i="9"/>
  <c r="L148" i="9"/>
  <c r="M148" i="9"/>
  <c r="N148" i="9"/>
  <c r="O148" i="9"/>
  <c r="P148" i="9"/>
  <c r="Q148" i="9"/>
  <c r="R148" i="9"/>
  <c r="S148" i="9"/>
  <c r="T148" i="9"/>
  <c r="U148" i="9"/>
  <c r="V148" i="9"/>
  <c r="W148" i="9"/>
  <c r="X148" i="9"/>
  <c r="Y148" i="9"/>
  <c r="Z148" i="9"/>
  <c r="AA148" i="9"/>
  <c r="AB148" i="9"/>
  <c r="AC148" i="9"/>
  <c r="AD148" i="9"/>
  <c r="AE148" i="9"/>
  <c r="AF148" i="9"/>
  <c r="AG148" i="9"/>
  <c r="AH148" i="9"/>
  <c r="AI148" i="9"/>
  <c r="AJ148" i="9"/>
  <c r="AK148" i="9"/>
  <c r="AL148" i="9"/>
  <c r="AM148" i="9"/>
  <c r="AN148" i="9"/>
  <c r="AO148" i="9"/>
  <c r="AP148" i="9"/>
  <c r="AQ148" i="9"/>
  <c r="AR148" i="9"/>
  <c r="AS148" i="9"/>
  <c r="AT148" i="9"/>
  <c r="AU148" i="9"/>
  <c r="AV148" i="9"/>
  <c r="AW148" i="9"/>
  <c r="AX148" i="9"/>
  <c r="AY148" i="9"/>
  <c r="AZ148" i="9"/>
  <c r="BA148" i="9"/>
  <c r="F148" i="9"/>
  <c r="F133" i="9"/>
  <c r="G133" i="9"/>
  <c r="H133" i="9"/>
  <c r="I133" i="9"/>
  <c r="J133" i="9"/>
  <c r="K133" i="9"/>
  <c r="L133" i="9"/>
  <c r="M133" i="9"/>
  <c r="N133" i="9"/>
  <c r="O133" i="9"/>
  <c r="P133" i="9"/>
  <c r="Q133" i="9"/>
  <c r="R133" i="9"/>
  <c r="S133" i="9"/>
  <c r="T133" i="9"/>
  <c r="U133" i="9"/>
  <c r="V133" i="9"/>
  <c r="W133" i="9"/>
  <c r="X133" i="9"/>
  <c r="Y133" i="9"/>
  <c r="Z133" i="9"/>
  <c r="AA133" i="9"/>
  <c r="AB133" i="9"/>
  <c r="AC133" i="9"/>
  <c r="AD133" i="9"/>
  <c r="AE133" i="9"/>
  <c r="AF133" i="9"/>
  <c r="AG133" i="9"/>
  <c r="AH133" i="9"/>
  <c r="AI133" i="9"/>
  <c r="AJ133" i="9"/>
  <c r="AK133" i="9"/>
  <c r="AL133" i="9"/>
  <c r="AM133" i="9"/>
  <c r="AN133" i="9"/>
  <c r="AO133" i="9"/>
  <c r="AP133" i="9"/>
  <c r="AQ133" i="9"/>
  <c r="AR133" i="9"/>
  <c r="AS133" i="9"/>
  <c r="AT133" i="9"/>
  <c r="AU133" i="9"/>
  <c r="AV133" i="9"/>
  <c r="AW133" i="9"/>
  <c r="AX133" i="9"/>
  <c r="AY133" i="9"/>
  <c r="AZ133" i="9"/>
  <c r="BA133" i="9"/>
  <c r="F88" i="9"/>
  <c r="G88" i="9"/>
  <c r="H88" i="9"/>
  <c r="I88" i="9"/>
  <c r="J88" i="9"/>
  <c r="K88" i="9"/>
  <c r="L88" i="9"/>
  <c r="M88" i="9"/>
  <c r="N88" i="9"/>
  <c r="O88" i="9"/>
  <c r="P88" i="9"/>
  <c r="Q88" i="9"/>
  <c r="R88" i="9"/>
  <c r="S88" i="9"/>
  <c r="T88" i="9"/>
  <c r="U88" i="9"/>
  <c r="V88" i="9"/>
  <c r="W88" i="9"/>
  <c r="X88" i="9"/>
  <c r="Y88" i="9"/>
  <c r="Z88" i="9"/>
  <c r="AA88" i="9"/>
  <c r="AB88" i="9"/>
  <c r="AC88" i="9"/>
  <c r="AD88" i="9"/>
  <c r="AE88" i="9"/>
  <c r="AF88" i="9"/>
  <c r="AG88" i="9"/>
  <c r="AH88" i="9"/>
  <c r="AI88" i="9"/>
  <c r="AJ88" i="9"/>
  <c r="AK88" i="9"/>
  <c r="AL88" i="9"/>
  <c r="AM88" i="9"/>
  <c r="AN88" i="9"/>
  <c r="AO88" i="9"/>
  <c r="AP88" i="9"/>
  <c r="AQ88" i="9"/>
  <c r="AR88" i="9"/>
  <c r="AS88" i="9"/>
  <c r="AT88" i="9"/>
  <c r="AU88" i="9"/>
  <c r="AV88" i="9"/>
  <c r="AW88" i="9"/>
  <c r="AX88" i="9"/>
  <c r="AY88" i="9"/>
  <c r="AZ88" i="9"/>
  <c r="BA88" i="9"/>
  <c r="F73" i="9"/>
  <c r="G73" i="9"/>
  <c r="H73" i="9"/>
  <c r="I73" i="9"/>
  <c r="J73" i="9"/>
  <c r="K73" i="9"/>
  <c r="L73" i="9"/>
  <c r="M73" i="9"/>
  <c r="N73" i="9"/>
  <c r="O73" i="9"/>
  <c r="P73" i="9"/>
  <c r="Q73" i="9"/>
  <c r="R73" i="9"/>
  <c r="S73" i="9"/>
  <c r="T73" i="9"/>
  <c r="U73" i="9"/>
  <c r="V73" i="9"/>
  <c r="W73" i="9"/>
  <c r="X73" i="9"/>
  <c r="Y73" i="9"/>
  <c r="Z73" i="9"/>
  <c r="AA73" i="9"/>
  <c r="AB73" i="9"/>
  <c r="AC73" i="9"/>
  <c r="AD73" i="9"/>
  <c r="AE73" i="9"/>
  <c r="AF73" i="9"/>
  <c r="AG73" i="9"/>
  <c r="AH73" i="9"/>
  <c r="AI73" i="9"/>
  <c r="AJ73" i="9"/>
  <c r="AK73" i="9"/>
  <c r="AL73" i="9"/>
  <c r="AM73" i="9"/>
  <c r="AN73" i="9"/>
  <c r="AO73" i="9"/>
  <c r="AP73" i="9"/>
  <c r="AQ73" i="9"/>
  <c r="AR73" i="9"/>
  <c r="AS73" i="9"/>
  <c r="AT73" i="9"/>
  <c r="AU73" i="9"/>
  <c r="AV73" i="9"/>
  <c r="AW73" i="9"/>
  <c r="AX73" i="9"/>
  <c r="AY73" i="9"/>
  <c r="AZ73" i="9"/>
  <c r="BA73" i="9"/>
  <c r="F45" i="9"/>
  <c r="G45" i="9"/>
  <c r="H45" i="9"/>
  <c r="I45" i="9"/>
  <c r="J45" i="9"/>
  <c r="K45" i="9"/>
  <c r="L45" i="9"/>
  <c r="M45" i="9"/>
  <c r="N45"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AO45" i="9"/>
  <c r="AP45" i="9"/>
  <c r="AQ45" i="9"/>
  <c r="AR45" i="9"/>
  <c r="AS45" i="9"/>
  <c r="AT45" i="9"/>
  <c r="AU45" i="9"/>
  <c r="AV45" i="9"/>
  <c r="AW45" i="9"/>
  <c r="AX45" i="9"/>
  <c r="AY45" i="9"/>
  <c r="AZ45" i="9"/>
  <c r="BA45" i="9"/>
  <c r="D4" i="9"/>
  <c r="C4" i="18" l="1"/>
  <c r="H12" i="2" l="1"/>
  <c r="E25" i="18" l="1"/>
  <c r="D25" i="18"/>
  <c r="C25" i="18"/>
  <c r="E22" i="18"/>
  <c r="D22" i="18"/>
  <c r="C22" i="18"/>
  <c r="E21" i="18"/>
  <c r="D21" i="18"/>
  <c r="C21" i="18"/>
  <c r="E20" i="18"/>
  <c r="D20" i="18"/>
  <c r="C20" i="18"/>
  <c r="E19" i="18"/>
  <c r="D19" i="18"/>
  <c r="C19" i="18"/>
  <c r="E18" i="18"/>
  <c r="D18" i="18"/>
  <c r="C18" i="18"/>
  <c r="E15" i="18"/>
  <c r="D15" i="18"/>
  <c r="C15" i="18"/>
  <c r="E13" i="18"/>
  <c r="D13" i="18"/>
  <c r="C13" i="18"/>
  <c r="F25" i="10" l="1"/>
  <c r="F13" i="10"/>
  <c r="F14" i="10"/>
  <c r="F15" i="10"/>
  <c r="F18" i="10"/>
  <c r="F19" i="10"/>
  <c r="F20" i="10"/>
  <c r="F21" i="10"/>
  <c r="F22" i="10"/>
  <c r="F13" i="26"/>
  <c r="F14" i="26"/>
  <c r="F15" i="26"/>
  <c r="F18" i="26"/>
  <c r="F19" i="26"/>
  <c r="F20" i="26"/>
  <c r="F21" i="26"/>
  <c r="F22" i="26"/>
  <c r="F25" i="26"/>
  <c r="F13" i="25"/>
  <c r="F14" i="25"/>
  <c r="F15" i="25"/>
  <c r="F18" i="25"/>
  <c r="F19" i="25"/>
  <c r="F20" i="25"/>
  <c r="F21" i="25"/>
  <c r="F22" i="25"/>
  <c r="F25" i="25"/>
  <c r="F13" i="14"/>
  <c r="F14" i="14"/>
  <c r="F15" i="14"/>
  <c r="F18" i="14"/>
  <c r="F19" i="14"/>
  <c r="F20" i="14"/>
  <c r="F21" i="14"/>
  <c r="F22" i="14"/>
  <c r="F25" i="14"/>
  <c r="F13" i="13"/>
  <c r="F14" i="13"/>
  <c r="F15" i="13"/>
  <c r="F18" i="13"/>
  <c r="F19" i="13"/>
  <c r="F20" i="13"/>
  <c r="F21" i="13"/>
  <c r="F22" i="13"/>
  <c r="F25" i="13"/>
  <c r="F13" i="12"/>
  <c r="F14" i="12"/>
  <c r="F15" i="12"/>
  <c r="F18" i="12"/>
  <c r="F19" i="12"/>
  <c r="F20" i="12"/>
  <c r="F21" i="12"/>
  <c r="F22" i="12"/>
  <c r="F25" i="12"/>
  <c r="F13" i="11"/>
  <c r="F14" i="11"/>
  <c r="F15" i="11"/>
  <c r="F18" i="11"/>
  <c r="F19" i="11"/>
  <c r="F20" i="11"/>
  <c r="F21" i="11"/>
  <c r="F22" i="11"/>
  <c r="F25" i="11"/>
  <c r="F16" i="25" l="1"/>
  <c r="F16" i="12"/>
  <c r="F16" i="26"/>
  <c r="F16" i="10"/>
  <c r="F23" i="14"/>
  <c r="F23" i="13"/>
  <c r="F16" i="11"/>
  <c r="F23" i="12"/>
  <c r="F23" i="25"/>
  <c r="F23" i="26"/>
  <c r="F23" i="11"/>
  <c r="F16" i="13"/>
  <c r="F16" i="14"/>
  <c r="F23" i="10"/>
  <c r="F4" i="9"/>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H20" i="20"/>
  <c r="AH32" i="20" s="1"/>
  <c r="AI20" i="20"/>
  <c r="AI32" i="20" s="1"/>
  <c r="AJ20" i="20"/>
  <c r="AJ32" i="20" s="1"/>
  <c r="AK20" i="20"/>
  <c r="AK32" i="20" s="1"/>
  <c r="AL20" i="20"/>
  <c r="AL32" i="20" s="1"/>
  <c r="AM20" i="20"/>
  <c r="AM32" i="20" s="1"/>
  <c r="AN20" i="20"/>
  <c r="AN32" i="20" s="1"/>
  <c r="AO20" i="20"/>
  <c r="AO32" i="20" s="1"/>
  <c r="AP20" i="20"/>
  <c r="AP32" i="20" s="1"/>
  <c r="AQ20" i="20"/>
  <c r="AQ32" i="20" s="1"/>
  <c r="AR20" i="20"/>
  <c r="AR32" i="20" s="1"/>
  <c r="AS20" i="20"/>
  <c r="AS32" i="20" s="1"/>
  <c r="AT20" i="20"/>
  <c r="AT32" i="20" s="1"/>
  <c r="AU20" i="20"/>
  <c r="AU32" i="20" s="1"/>
  <c r="AV20" i="20"/>
  <c r="AV32" i="20" s="1"/>
  <c r="AW20" i="20"/>
  <c r="AW32" i="20" s="1"/>
  <c r="AX20" i="20"/>
  <c r="AX32" i="20" s="1"/>
  <c r="AY20" i="20"/>
  <c r="AY32" i="20" s="1"/>
  <c r="AZ20" i="20"/>
  <c r="AZ32" i="20" s="1"/>
  <c r="O20" i="20"/>
  <c r="O32" i="20" s="1"/>
  <c r="P20" i="20"/>
  <c r="P32" i="20" s="1"/>
  <c r="Q20" i="20"/>
  <c r="Q32" i="20" s="1"/>
  <c r="R20" i="20"/>
  <c r="R32" i="20" s="1"/>
  <c r="S20" i="20"/>
  <c r="S32" i="20" s="1"/>
  <c r="T20" i="20"/>
  <c r="T32" i="20" s="1"/>
  <c r="U20" i="20"/>
  <c r="U32" i="20" s="1"/>
  <c r="V20" i="20"/>
  <c r="V32" i="20" s="1"/>
  <c r="W20" i="20"/>
  <c r="W32" i="20" s="1"/>
  <c r="X20" i="20"/>
  <c r="X32" i="20" s="1"/>
  <c r="Y20" i="20"/>
  <c r="Y32" i="20" s="1"/>
  <c r="Z20" i="20"/>
  <c r="Z32" i="20" s="1"/>
  <c r="AA20" i="20"/>
  <c r="AA32" i="20" s="1"/>
  <c r="AB20" i="20"/>
  <c r="AB32" i="20" s="1"/>
  <c r="AC20" i="20"/>
  <c r="AC32" i="20" s="1"/>
  <c r="AD20" i="20"/>
  <c r="AD32" i="20" s="1"/>
  <c r="AE20" i="20"/>
  <c r="AE32" i="20" s="1"/>
  <c r="AF20" i="20"/>
  <c r="AF32" i="20" s="1"/>
  <c r="AG20" i="20"/>
  <c r="AG32" i="20" s="1"/>
  <c r="F40" i="18" l="1"/>
  <c r="J40" i="18"/>
  <c r="N40" i="18"/>
  <c r="R40" i="18"/>
  <c r="V40" i="18"/>
  <c r="Z40" i="18"/>
  <c r="AD40" i="18"/>
  <c r="AH40" i="18"/>
  <c r="AL40" i="18"/>
  <c r="AP40" i="18"/>
  <c r="AT40" i="18"/>
  <c r="AX40" i="18"/>
  <c r="G158" i="9"/>
  <c r="K158" i="9"/>
  <c r="O158" i="9"/>
  <c r="S158" i="9"/>
  <c r="W158" i="9"/>
  <c r="AA158" i="9"/>
  <c r="AE158" i="9"/>
  <c r="AI158" i="9"/>
  <c r="AM158" i="9"/>
  <c r="AQ158" i="9"/>
  <c r="AU158" i="9"/>
  <c r="AY158" i="9"/>
  <c r="H159" i="9"/>
  <c r="L159" i="9"/>
  <c r="P159" i="9"/>
  <c r="T159" i="9"/>
  <c r="X159" i="9"/>
  <c r="AB159" i="9"/>
  <c r="AF159" i="9"/>
  <c r="AJ159" i="9"/>
  <c r="AN159" i="9"/>
  <c r="AR159" i="9"/>
  <c r="AV159" i="9"/>
  <c r="AZ159" i="9"/>
  <c r="I160" i="9"/>
  <c r="G40" i="18"/>
  <c r="K40" i="18"/>
  <c r="O40" i="18"/>
  <c r="S40" i="18"/>
  <c r="W40" i="18"/>
  <c r="AA40" i="18"/>
  <c r="AE40" i="18"/>
  <c r="AI40" i="18"/>
  <c r="AM40" i="18"/>
  <c r="AQ40" i="18"/>
  <c r="AU40" i="18"/>
  <c r="AY40" i="18"/>
  <c r="H158" i="9"/>
  <c r="L158" i="9"/>
  <c r="P158" i="9"/>
  <c r="T158" i="9"/>
  <c r="X158" i="9"/>
  <c r="AB158" i="9"/>
  <c r="AF158" i="9"/>
  <c r="AJ158" i="9"/>
  <c r="AN158" i="9"/>
  <c r="AR158" i="9"/>
  <c r="AV158" i="9"/>
  <c r="AZ158" i="9"/>
  <c r="I159" i="9"/>
  <c r="M159" i="9"/>
  <c r="Q159" i="9"/>
  <c r="U159" i="9"/>
  <c r="Y159" i="9"/>
  <c r="AC159" i="9"/>
  <c r="AG159" i="9"/>
  <c r="AK159" i="9"/>
  <c r="AO159" i="9"/>
  <c r="AS159" i="9"/>
  <c r="AW159" i="9"/>
  <c r="BA159" i="9"/>
  <c r="J160" i="9"/>
  <c r="H40" i="18"/>
  <c r="P40" i="18"/>
  <c r="X40" i="18"/>
  <c r="AF40" i="18"/>
  <c r="AN40" i="18"/>
  <c r="AV40" i="18"/>
  <c r="I158" i="9"/>
  <c r="Q158" i="9"/>
  <c r="Y158" i="9"/>
  <c r="AG158" i="9"/>
  <c r="AO158" i="9"/>
  <c r="AW158" i="9"/>
  <c r="J159" i="9"/>
  <c r="R159" i="9"/>
  <c r="Z159" i="9"/>
  <c r="AH159" i="9"/>
  <c r="AP159" i="9"/>
  <c r="AX159" i="9"/>
  <c r="K160" i="9"/>
  <c r="O160" i="9"/>
  <c r="S160" i="9"/>
  <c r="W160" i="9"/>
  <c r="AA160" i="9"/>
  <c r="AE160" i="9"/>
  <c r="AI160" i="9"/>
  <c r="AM160" i="9"/>
  <c r="AQ160" i="9"/>
  <c r="AU160" i="9"/>
  <c r="AY160" i="9"/>
  <c r="H161" i="9"/>
  <c r="L161" i="9"/>
  <c r="P161" i="9"/>
  <c r="T161" i="9"/>
  <c r="X161" i="9"/>
  <c r="AB161" i="9"/>
  <c r="AF161" i="9"/>
  <c r="AJ161" i="9"/>
  <c r="AN161" i="9"/>
  <c r="AR161" i="9"/>
  <c r="AV161" i="9"/>
  <c r="AZ161" i="9"/>
  <c r="I162" i="9"/>
  <c r="M162" i="9"/>
  <c r="Q162" i="9"/>
  <c r="U162" i="9"/>
  <c r="Y162" i="9"/>
  <c r="AC162" i="9"/>
  <c r="AG162" i="9"/>
  <c r="AK162" i="9"/>
  <c r="AO162" i="9"/>
  <c r="AS162" i="9"/>
  <c r="AW162" i="9"/>
  <c r="BA162" i="9"/>
  <c r="F159" i="9"/>
  <c r="I143" i="9"/>
  <c r="M143" i="9"/>
  <c r="Q143" i="9"/>
  <c r="U143" i="9"/>
  <c r="Y143" i="9"/>
  <c r="AC143" i="9"/>
  <c r="AG143" i="9"/>
  <c r="AK143" i="9"/>
  <c r="AO143" i="9"/>
  <c r="AS143" i="9"/>
  <c r="AW143" i="9"/>
  <c r="BA143" i="9"/>
  <c r="J144" i="9"/>
  <c r="N144" i="9"/>
  <c r="R144" i="9"/>
  <c r="V144" i="9"/>
  <c r="Z144" i="9"/>
  <c r="AD144" i="9"/>
  <c r="AH144" i="9"/>
  <c r="AL144" i="9"/>
  <c r="AP144" i="9"/>
  <c r="AT144" i="9"/>
  <c r="AX144" i="9"/>
  <c r="G145" i="9"/>
  <c r="K145" i="9"/>
  <c r="O145" i="9"/>
  <c r="S145" i="9"/>
  <c r="W145" i="9"/>
  <c r="AA145" i="9"/>
  <c r="AE145" i="9"/>
  <c r="AI145" i="9"/>
  <c r="AM145" i="9"/>
  <c r="AQ145" i="9"/>
  <c r="AU145" i="9"/>
  <c r="AY145" i="9"/>
  <c r="H146" i="9"/>
  <c r="L146" i="9"/>
  <c r="P146" i="9"/>
  <c r="T146" i="9"/>
  <c r="X146" i="9"/>
  <c r="AB146" i="9"/>
  <c r="AF146" i="9"/>
  <c r="AJ146" i="9"/>
  <c r="AN146" i="9"/>
  <c r="AR146" i="9"/>
  <c r="AV146" i="9"/>
  <c r="AZ146" i="9"/>
  <c r="I147" i="9"/>
  <c r="M147" i="9"/>
  <c r="Q147" i="9"/>
  <c r="U147" i="9"/>
  <c r="Y147" i="9"/>
  <c r="AC147" i="9"/>
  <c r="AG147" i="9"/>
  <c r="AK147" i="9"/>
  <c r="AO147" i="9"/>
  <c r="AS147" i="9"/>
  <c r="AW147" i="9"/>
  <c r="BA147" i="9"/>
  <c r="F144" i="9"/>
  <c r="I128" i="9"/>
  <c r="M128" i="9"/>
  <c r="Q128" i="9"/>
  <c r="U128" i="9"/>
  <c r="Y128" i="9"/>
  <c r="AC128" i="9"/>
  <c r="AG128" i="9"/>
  <c r="AK128" i="9"/>
  <c r="AO128" i="9"/>
  <c r="AS128" i="9"/>
  <c r="AW128" i="9"/>
  <c r="BA128" i="9"/>
  <c r="J129" i="9"/>
  <c r="N129" i="9"/>
  <c r="R129" i="9"/>
  <c r="V129" i="9"/>
  <c r="Z129" i="9"/>
  <c r="AD129" i="9"/>
  <c r="AH129" i="9"/>
  <c r="AL129" i="9"/>
  <c r="AP129" i="9"/>
  <c r="AT129" i="9"/>
  <c r="AX129" i="9"/>
  <c r="G130" i="9"/>
  <c r="K130" i="9"/>
  <c r="O130" i="9"/>
  <c r="S130" i="9"/>
  <c r="W130" i="9"/>
  <c r="AA130" i="9"/>
  <c r="AE130" i="9"/>
  <c r="AI130" i="9"/>
  <c r="AM130" i="9"/>
  <c r="I40" i="18"/>
  <c r="Q40" i="18"/>
  <c r="Y40" i="18"/>
  <c r="AG40" i="18"/>
  <c r="AO40" i="18"/>
  <c r="AW40" i="18"/>
  <c r="J158" i="9"/>
  <c r="R158" i="9"/>
  <c r="Z158" i="9"/>
  <c r="AH158" i="9"/>
  <c r="AP158" i="9"/>
  <c r="AX158" i="9"/>
  <c r="K159" i="9"/>
  <c r="S159" i="9"/>
  <c r="AA159" i="9"/>
  <c r="AI159" i="9"/>
  <c r="AQ159" i="9"/>
  <c r="AY159" i="9"/>
  <c r="L160" i="9"/>
  <c r="P160" i="9"/>
  <c r="T160" i="9"/>
  <c r="X160" i="9"/>
  <c r="AB160" i="9"/>
  <c r="AF160" i="9"/>
  <c r="AJ160" i="9"/>
  <c r="AN160" i="9"/>
  <c r="AR160" i="9"/>
  <c r="AV160" i="9"/>
  <c r="AZ160" i="9"/>
  <c r="I161" i="9"/>
  <c r="M161" i="9"/>
  <c r="Q161" i="9"/>
  <c r="U161" i="9"/>
  <c r="Y161" i="9"/>
  <c r="AC161" i="9"/>
  <c r="AG161" i="9"/>
  <c r="AK161" i="9"/>
  <c r="AO161" i="9"/>
  <c r="AS161" i="9"/>
  <c r="AW161" i="9"/>
  <c r="BA161" i="9"/>
  <c r="J162" i="9"/>
  <c r="N162" i="9"/>
  <c r="R162" i="9"/>
  <c r="V162" i="9"/>
  <c r="Z162" i="9"/>
  <c r="AD162" i="9"/>
  <c r="AH162" i="9"/>
  <c r="AL162" i="9"/>
  <c r="AP162" i="9"/>
  <c r="AT162" i="9"/>
  <c r="AX162" i="9"/>
  <c r="F162" i="9"/>
  <c r="F158" i="9"/>
  <c r="J143" i="9"/>
  <c r="N143" i="9"/>
  <c r="R143" i="9"/>
  <c r="V143" i="9"/>
  <c r="Z143" i="9"/>
  <c r="AD143" i="9"/>
  <c r="AH143" i="9"/>
  <c r="AL143" i="9"/>
  <c r="AP143" i="9"/>
  <c r="AT143" i="9"/>
  <c r="AX143" i="9"/>
  <c r="G144" i="9"/>
  <c r="K144" i="9"/>
  <c r="O144" i="9"/>
  <c r="S144" i="9"/>
  <c r="W144" i="9"/>
  <c r="AA144" i="9"/>
  <c r="AE144" i="9"/>
  <c r="AI144" i="9"/>
  <c r="AM144" i="9"/>
  <c r="AQ144" i="9"/>
  <c r="AU144" i="9"/>
  <c r="AY144" i="9"/>
  <c r="H145" i="9"/>
  <c r="L145" i="9"/>
  <c r="P145" i="9"/>
  <c r="T145" i="9"/>
  <c r="X145" i="9"/>
  <c r="AB145" i="9"/>
  <c r="AF145" i="9"/>
  <c r="AJ145" i="9"/>
  <c r="AN145" i="9"/>
  <c r="AR145" i="9"/>
  <c r="AV145" i="9"/>
  <c r="AZ145" i="9"/>
  <c r="I146" i="9"/>
  <c r="M146" i="9"/>
  <c r="Q146" i="9"/>
  <c r="U146" i="9"/>
  <c r="Y146" i="9"/>
  <c r="AC146" i="9"/>
  <c r="AG146" i="9"/>
  <c r="AK146" i="9"/>
  <c r="AO146" i="9"/>
  <c r="AS146" i="9"/>
  <c r="AW146" i="9"/>
  <c r="BA146" i="9"/>
  <c r="J147" i="9"/>
  <c r="N147" i="9"/>
  <c r="R147" i="9"/>
  <c r="V147" i="9"/>
  <c r="Z147" i="9"/>
  <c r="AD147" i="9"/>
  <c r="AH147" i="9"/>
  <c r="AL147" i="9"/>
  <c r="AP147" i="9"/>
  <c r="AT147" i="9"/>
  <c r="AX147" i="9"/>
  <c r="F147" i="9"/>
  <c r="F143" i="9"/>
  <c r="J128" i="9"/>
  <c r="N128" i="9"/>
  <c r="R128" i="9"/>
  <c r="V128" i="9"/>
  <c r="Z128" i="9"/>
  <c r="AD128" i="9"/>
  <c r="AH128" i="9"/>
  <c r="AL128" i="9"/>
  <c r="AP128" i="9"/>
  <c r="AT128" i="9"/>
  <c r="AX128" i="9"/>
  <c r="G129" i="9"/>
  <c r="K129" i="9"/>
  <c r="O129" i="9"/>
  <c r="S129" i="9"/>
  <c r="W129" i="9"/>
  <c r="AA129" i="9"/>
  <c r="AE129" i="9"/>
  <c r="L40" i="18"/>
  <c r="AB40" i="18"/>
  <c r="AR40" i="18"/>
  <c r="M158" i="9"/>
  <c r="AC158" i="9"/>
  <c r="AS158" i="9"/>
  <c r="N159" i="9"/>
  <c r="AD159" i="9"/>
  <c r="AT159" i="9"/>
  <c r="M160" i="9"/>
  <c r="U160" i="9"/>
  <c r="AC160" i="9"/>
  <c r="AK160" i="9"/>
  <c r="AS160" i="9"/>
  <c r="BA160" i="9"/>
  <c r="N161" i="9"/>
  <c r="V161" i="9"/>
  <c r="AD161" i="9"/>
  <c r="AL161" i="9"/>
  <c r="AT161" i="9"/>
  <c r="G162" i="9"/>
  <c r="O162" i="9"/>
  <c r="W162" i="9"/>
  <c r="AE162" i="9"/>
  <c r="AM162" i="9"/>
  <c r="AU162" i="9"/>
  <c r="F161" i="9"/>
  <c r="K143" i="9"/>
  <c r="S143" i="9"/>
  <c r="AA143" i="9"/>
  <c r="AI143" i="9"/>
  <c r="AQ143" i="9"/>
  <c r="AY143" i="9"/>
  <c r="L144" i="9"/>
  <c r="T144" i="9"/>
  <c r="AB144" i="9"/>
  <c r="AJ144" i="9"/>
  <c r="AR144" i="9"/>
  <c r="AZ144" i="9"/>
  <c r="M145" i="9"/>
  <c r="U145" i="9"/>
  <c r="AC145" i="9"/>
  <c r="AK145" i="9"/>
  <c r="AS145" i="9"/>
  <c r="BA145" i="9"/>
  <c r="N146" i="9"/>
  <c r="V146" i="9"/>
  <c r="AD146" i="9"/>
  <c r="AL146" i="9"/>
  <c r="AT146" i="9"/>
  <c r="G147" i="9"/>
  <c r="O147" i="9"/>
  <c r="W147" i="9"/>
  <c r="AE147" i="9"/>
  <c r="AM147" i="9"/>
  <c r="AU147" i="9"/>
  <c r="F146" i="9"/>
  <c r="K128" i="9"/>
  <c r="S128" i="9"/>
  <c r="AA128" i="9"/>
  <c r="AI128" i="9"/>
  <c r="AQ128" i="9"/>
  <c r="AY128" i="9"/>
  <c r="L129" i="9"/>
  <c r="T129" i="9"/>
  <c r="AB129" i="9"/>
  <c r="AI129" i="9"/>
  <c r="AN129" i="9"/>
  <c r="AS129" i="9"/>
  <c r="AY129" i="9"/>
  <c r="I130" i="9"/>
  <c r="N130" i="9"/>
  <c r="T130" i="9"/>
  <c r="Y130" i="9"/>
  <c r="AD130" i="9"/>
  <c r="AJ130" i="9"/>
  <c r="AO130" i="9"/>
  <c r="AS130" i="9"/>
  <c r="AW130" i="9"/>
  <c r="BA130" i="9"/>
  <c r="J131" i="9"/>
  <c r="N131" i="9"/>
  <c r="R131" i="9"/>
  <c r="V131" i="9"/>
  <c r="Z131" i="9"/>
  <c r="AD131" i="9"/>
  <c r="AH131" i="9"/>
  <c r="AL131" i="9"/>
  <c r="AP131" i="9"/>
  <c r="AT131" i="9"/>
  <c r="AX131" i="9"/>
  <c r="G132" i="9"/>
  <c r="K132" i="9"/>
  <c r="O132" i="9"/>
  <c r="S132" i="9"/>
  <c r="W132" i="9"/>
  <c r="AA132" i="9"/>
  <c r="AE132" i="9"/>
  <c r="AI132" i="9"/>
  <c r="AM132" i="9"/>
  <c r="AQ132" i="9"/>
  <c r="AU132" i="9"/>
  <c r="AY132" i="9"/>
  <c r="F131" i="9"/>
  <c r="G113" i="9"/>
  <c r="K113" i="9"/>
  <c r="O113" i="9"/>
  <c r="S113" i="9"/>
  <c r="W113" i="9"/>
  <c r="AA113" i="9"/>
  <c r="AE113" i="9"/>
  <c r="AI113" i="9"/>
  <c r="AM113" i="9"/>
  <c r="AQ113" i="9"/>
  <c r="AU113" i="9"/>
  <c r="AY113" i="9"/>
  <c r="H114" i="9"/>
  <c r="L114" i="9"/>
  <c r="P114" i="9"/>
  <c r="T114" i="9"/>
  <c r="X114" i="9"/>
  <c r="AB114" i="9"/>
  <c r="AF114" i="9"/>
  <c r="AJ114" i="9"/>
  <c r="AN114" i="9"/>
  <c r="AR114" i="9"/>
  <c r="AV114" i="9"/>
  <c r="AZ114" i="9"/>
  <c r="I115" i="9"/>
  <c r="M115" i="9"/>
  <c r="Q115" i="9"/>
  <c r="U115" i="9"/>
  <c r="Y115" i="9"/>
  <c r="AC115" i="9"/>
  <c r="AG115" i="9"/>
  <c r="AK115" i="9"/>
  <c r="AO115" i="9"/>
  <c r="AS115" i="9"/>
  <c r="AW115" i="9"/>
  <c r="BA115" i="9"/>
  <c r="J116" i="9"/>
  <c r="N116" i="9"/>
  <c r="R116" i="9"/>
  <c r="V116" i="9"/>
  <c r="Z116" i="9"/>
  <c r="AD116" i="9"/>
  <c r="AH116" i="9"/>
  <c r="AL116" i="9"/>
  <c r="AP116" i="9"/>
  <c r="AT116" i="9"/>
  <c r="AX116" i="9"/>
  <c r="G117" i="9"/>
  <c r="K117" i="9"/>
  <c r="O117" i="9"/>
  <c r="S117" i="9"/>
  <c r="W117" i="9"/>
  <c r="AA117" i="9"/>
  <c r="AE117" i="9"/>
  <c r="AI117" i="9"/>
  <c r="AM117" i="9"/>
  <c r="AQ117" i="9"/>
  <c r="AU117" i="9"/>
  <c r="AY117" i="9"/>
  <c r="F116" i="9"/>
  <c r="G98" i="9"/>
  <c r="K98" i="9"/>
  <c r="O98" i="9"/>
  <c r="S98" i="9"/>
  <c r="W98" i="9"/>
  <c r="AA98" i="9"/>
  <c r="AE98" i="9"/>
  <c r="AI98" i="9"/>
  <c r="AM98" i="9"/>
  <c r="M40" i="18"/>
  <c r="AC40" i="18"/>
  <c r="AS40" i="18"/>
  <c r="N158" i="9"/>
  <c r="AD158" i="9"/>
  <c r="AT158" i="9"/>
  <c r="O159" i="9"/>
  <c r="AE159" i="9"/>
  <c r="AU159" i="9"/>
  <c r="N160" i="9"/>
  <c r="V160" i="9"/>
  <c r="AD160" i="9"/>
  <c r="AL160" i="9"/>
  <c r="AT160" i="9"/>
  <c r="G161" i="9"/>
  <c r="O161" i="9"/>
  <c r="W161" i="9"/>
  <c r="AE161" i="9"/>
  <c r="AM161" i="9"/>
  <c r="AU161" i="9"/>
  <c r="H162" i="9"/>
  <c r="P162" i="9"/>
  <c r="X162" i="9"/>
  <c r="AF162" i="9"/>
  <c r="AN162" i="9"/>
  <c r="AV162" i="9"/>
  <c r="F160" i="9"/>
  <c r="L143" i="9"/>
  <c r="T143" i="9"/>
  <c r="AB143" i="9"/>
  <c r="AJ143" i="9"/>
  <c r="AR143" i="9"/>
  <c r="AZ143" i="9"/>
  <c r="M144" i="9"/>
  <c r="U144" i="9"/>
  <c r="AC144" i="9"/>
  <c r="AK144" i="9"/>
  <c r="AS144" i="9"/>
  <c r="BA144" i="9"/>
  <c r="N145" i="9"/>
  <c r="V145" i="9"/>
  <c r="AD145" i="9"/>
  <c r="AL145" i="9"/>
  <c r="AT145" i="9"/>
  <c r="G146" i="9"/>
  <c r="O146" i="9"/>
  <c r="W146" i="9"/>
  <c r="AE146" i="9"/>
  <c r="AM146" i="9"/>
  <c r="AU146" i="9"/>
  <c r="H147" i="9"/>
  <c r="P147" i="9"/>
  <c r="X147" i="9"/>
  <c r="AF147" i="9"/>
  <c r="AN147" i="9"/>
  <c r="AV147" i="9"/>
  <c r="F145" i="9"/>
  <c r="L128" i="9"/>
  <c r="T128" i="9"/>
  <c r="AB128" i="9"/>
  <c r="AJ128" i="9"/>
  <c r="AR128" i="9"/>
  <c r="AZ128" i="9"/>
  <c r="M129" i="9"/>
  <c r="U129" i="9"/>
  <c r="AC129" i="9"/>
  <c r="AJ129" i="9"/>
  <c r="AO129" i="9"/>
  <c r="AU129" i="9"/>
  <c r="AZ129" i="9"/>
  <c r="J130" i="9"/>
  <c r="P130" i="9"/>
  <c r="U130" i="9"/>
  <c r="Z130" i="9"/>
  <c r="AF130" i="9"/>
  <c r="AK130" i="9"/>
  <c r="AP130" i="9"/>
  <c r="AT130" i="9"/>
  <c r="AX130" i="9"/>
  <c r="G131" i="9"/>
  <c r="K131" i="9"/>
  <c r="O131" i="9"/>
  <c r="S131" i="9"/>
  <c r="W131" i="9"/>
  <c r="AA131" i="9"/>
  <c r="AE131" i="9"/>
  <c r="AI131" i="9"/>
  <c r="AM131" i="9"/>
  <c r="AQ131" i="9"/>
  <c r="AU131" i="9"/>
  <c r="AY131" i="9"/>
  <c r="H132" i="9"/>
  <c r="L132" i="9"/>
  <c r="P132" i="9"/>
  <c r="T132" i="9"/>
  <c r="X132" i="9"/>
  <c r="AB132" i="9"/>
  <c r="AF132" i="9"/>
  <c r="AJ132" i="9"/>
  <c r="AN132" i="9"/>
  <c r="AR132" i="9"/>
  <c r="AV132" i="9"/>
  <c r="AZ132" i="9"/>
  <c r="F130" i="9"/>
  <c r="H113" i="9"/>
  <c r="L113" i="9"/>
  <c r="P113" i="9"/>
  <c r="T113" i="9"/>
  <c r="X113" i="9"/>
  <c r="AB113" i="9"/>
  <c r="AF113" i="9"/>
  <c r="AJ113" i="9"/>
  <c r="AN113" i="9"/>
  <c r="AR113" i="9"/>
  <c r="AV113" i="9"/>
  <c r="AZ113" i="9"/>
  <c r="I114" i="9"/>
  <c r="M114" i="9"/>
  <c r="Q114" i="9"/>
  <c r="U114" i="9"/>
  <c r="Y114" i="9"/>
  <c r="AC114" i="9"/>
  <c r="AG114" i="9"/>
  <c r="AK114" i="9"/>
  <c r="AO114" i="9"/>
  <c r="AS114" i="9"/>
  <c r="AW114" i="9"/>
  <c r="BA114" i="9"/>
  <c r="J115" i="9"/>
  <c r="N115" i="9"/>
  <c r="R115" i="9"/>
  <c r="V115" i="9"/>
  <c r="Z115" i="9"/>
  <c r="AD115" i="9"/>
  <c r="AH115" i="9"/>
  <c r="AL115" i="9"/>
  <c r="AP115" i="9"/>
  <c r="AT115" i="9"/>
  <c r="AX115" i="9"/>
  <c r="G116" i="9"/>
  <c r="K116" i="9"/>
  <c r="O116" i="9"/>
  <c r="S116" i="9"/>
  <c r="W116" i="9"/>
  <c r="AA116" i="9"/>
  <c r="AE116" i="9"/>
  <c r="AI116" i="9"/>
  <c r="AM116" i="9"/>
  <c r="AQ116" i="9"/>
  <c r="AU116" i="9"/>
  <c r="AY116" i="9"/>
  <c r="H117" i="9"/>
  <c r="L117" i="9"/>
  <c r="P117" i="9"/>
  <c r="T117" i="9"/>
  <c r="X117" i="9"/>
  <c r="AB117" i="9"/>
  <c r="AF117" i="9"/>
  <c r="T40" i="18"/>
  <c r="AZ40" i="18"/>
  <c r="AK158" i="9"/>
  <c r="V159" i="9"/>
  <c r="G160" i="9"/>
  <c r="Y160" i="9"/>
  <c r="AO160" i="9"/>
  <c r="J161" i="9"/>
  <c r="Z161" i="9"/>
  <c r="AP161" i="9"/>
  <c r="K162" i="9"/>
  <c r="AA162" i="9"/>
  <c r="AQ162" i="9"/>
  <c r="G143" i="9"/>
  <c r="W143" i="9"/>
  <c r="AM143" i="9"/>
  <c r="H144" i="9"/>
  <c r="X144" i="9"/>
  <c r="AN144" i="9"/>
  <c r="I145" i="9"/>
  <c r="Y145" i="9"/>
  <c r="AO145" i="9"/>
  <c r="J146" i="9"/>
  <c r="Z146" i="9"/>
  <c r="AP146" i="9"/>
  <c r="K147" i="9"/>
  <c r="AA147" i="9"/>
  <c r="AQ147" i="9"/>
  <c r="G128" i="9"/>
  <c r="W128" i="9"/>
  <c r="AM128" i="9"/>
  <c r="H129" i="9"/>
  <c r="X129" i="9"/>
  <c r="AK129" i="9"/>
  <c r="AV129" i="9"/>
  <c r="L130" i="9"/>
  <c r="V130" i="9"/>
  <c r="AG130" i="9"/>
  <c r="AQ130" i="9"/>
  <c r="AY130" i="9"/>
  <c r="L131" i="9"/>
  <c r="T131" i="9"/>
  <c r="AB131" i="9"/>
  <c r="AJ131" i="9"/>
  <c r="AR131" i="9"/>
  <c r="AZ131" i="9"/>
  <c r="M132" i="9"/>
  <c r="U132" i="9"/>
  <c r="AC132" i="9"/>
  <c r="AK132" i="9"/>
  <c r="AS132" i="9"/>
  <c r="BA132" i="9"/>
  <c r="I113" i="9"/>
  <c r="Q113" i="9"/>
  <c r="Y113" i="9"/>
  <c r="AG113" i="9"/>
  <c r="AO113" i="9"/>
  <c r="AW113" i="9"/>
  <c r="J114" i="9"/>
  <c r="R114" i="9"/>
  <c r="Z114" i="9"/>
  <c r="AH114" i="9"/>
  <c r="AP114" i="9"/>
  <c r="AX114" i="9"/>
  <c r="K115" i="9"/>
  <c r="S115" i="9"/>
  <c r="AA115" i="9"/>
  <c r="AI115" i="9"/>
  <c r="AQ115" i="9"/>
  <c r="AY115" i="9"/>
  <c r="L116" i="9"/>
  <c r="T116" i="9"/>
  <c r="AB116" i="9"/>
  <c r="AJ116" i="9"/>
  <c r="AR116" i="9"/>
  <c r="AZ116" i="9"/>
  <c r="M117" i="9"/>
  <c r="U117" i="9"/>
  <c r="AC117" i="9"/>
  <c r="AJ117" i="9"/>
  <c r="AO117" i="9"/>
  <c r="AT117" i="9"/>
  <c r="AZ117" i="9"/>
  <c r="F114" i="9"/>
  <c r="J98" i="9"/>
  <c r="P98" i="9"/>
  <c r="U98" i="9"/>
  <c r="Z98" i="9"/>
  <c r="AF98" i="9"/>
  <c r="AK98" i="9"/>
  <c r="AP98" i="9"/>
  <c r="AT98" i="9"/>
  <c r="AX98" i="9"/>
  <c r="G99" i="9"/>
  <c r="K99" i="9"/>
  <c r="O99" i="9"/>
  <c r="S99" i="9"/>
  <c r="W99" i="9"/>
  <c r="AA99" i="9"/>
  <c r="AE99" i="9"/>
  <c r="AI99" i="9"/>
  <c r="AM99" i="9"/>
  <c r="AQ99" i="9"/>
  <c r="AU99" i="9"/>
  <c r="AY99" i="9"/>
  <c r="H100" i="9"/>
  <c r="L100" i="9"/>
  <c r="P100" i="9"/>
  <c r="T100" i="9"/>
  <c r="X100" i="9"/>
  <c r="AB100" i="9"/>
  <c r="AF100" i="9"/>
  <c r="AJ100" i="9"/>
  <c r="AN100" i="9"/>
  <c r="AR100" i="9"/>
  <c r="AV100" i="9"/>
  <c r="AZ100" i="9"/>
  <c r="I101" i="9"/>
  <c r="M101" i="9"/>
  <c r="Q101" i="9"/>
  <c r="U101" i="9"/>
  <c r="Y101" i="9"/>
  <c r="AC101" i="9"/>
  <c r="AG101" i="9"/>
  <c r="AK101" i="9"/>
  <c r="AO101" i="9"/>
  <c r="AS101" i="9"/>
  <c r="AW101" i="9"/>
  <c r="BA101" i="9"/>
  <c r="J102" i="9"/>
  <c r="N102" i="9"/>
  <c r="R102" i="9"/>
  <c r="V102" i="9"/>
  <c r="Z102" i="9"/>
  <c r="AD102" i="9"/>
  <c r="AH102" i="9"/>
  <c r="AL102" i="9"/>
  <c r="AP102" i="9"/>
  <c r="AT102" i="9"/>
  <c r="AX102" i="9"/>
  <c r="F102" i="9"/>
  <c r="F98" i="9"/>
  <c r="J83" i="9"/>
  <c r="N83" i="9"/>
  <c r="R83" i="9"/>
  <c r="V83" i="9"/>
  <c r="Z83" i="9"/>
  <c r="AD83" i="9"/>
  <c r="AH83" i="9"/>
  <c r="AL83" i="9"/>
  <c r="AP83" i="9"/>
  <c r="AT83" i="9"/>
  <c r="AX83" i="9"/>
  <c r="G84" i="9"/>
  <c r="K84" i="9"/>
  <c r="O84" i="9"/>
  <c r="S84" i="9"/>
  <c r="W84" i="9"/>
  <c r="AA84" i="9"/>
  <c r="AE84" i="9"/>
  <c r="AI84" i="9"/>
  <c r="AM84" i="9"/>
  <c r="AQ84" i="9"/>
  <c r="AU84" i="9"/>
  <c r="AY84" i="9"/>
  <c r="H85" i="9"/>
  <c r="L85" i="9"/>
  <c r="P85" i="9"/>
  <c r="T85" i="9"/>
  <c r="X85" i="9"/>
  <c r="AB85" i="9"/>
  <c r="AF85" i="9"/>
  <c r="AJ85" i="9"/>
  <c r="AN85" i="9"/>
  <c r="AR85" i="9"/>
  <c r="AV85" i="9"/>
  <c r="AZ85" i="9"/>
  <c r="I86" i="9"/>
  <c r="M86" i="9"/>
  <c r="Q86" i="9"/>
  <c r="U86" i="9"/>
  <c r="Y86" i="9"/>
  <c r="AC86" i="9"/>
  <c r="AG86" i="9"/>
  <c r="AK86" i="9"/>
  <c r="AO86" i="9"/>
  <c r="AS86" i="9"/>
  <c r="AW86" i="9"/>
  <c r="BA86" i="9"/>
  <c r="J87" i="9"/>
  <c r="N87" i="9"/>
  <c r="R87" i="9"/>
  <c r="V87" i="9"/>
  <c r="Z87" i="9"/>
  <c r="AD87" i="9"/>
  <c r="AH87" i="9"/>
  <c r="AL87" i="9"/>
  <c r="AP87" i="9"/>
  <c r="AT87" i="9"/>
  <c r="AX87" i="9"/>
  <c r="F87" i="9"/>
  <c r="F83" i="9"/>
  <c r="J68" i="9"/>
  <c r="N68" i="9"/>
  <c r="R68" i="9"/>
  <c r="V68" i="9"/>
  <c r="Z68" i="9"/>
  <c r="AD68" i="9"/>
  <c r="AH68" i="9"/>
  <c r="AL68" i="9"/>
  <c r="AP68" i="9"/>
  <c r="AT68" i="9"/>
  <c r="AX68" i="9"/>
  <c r="G69" i="9"/>
  <c r="K69" i="9"/>
  <c r="O69" i="9"/>
  <c r="S69" i="9"/>
  <c r="W69" i="9"/>
  <c r="AA69" i="9"/>
  <c r="AE69" i="9"/>
  <c r="AI69" i="9"/>
  <c r="AM69" i="9"/>
  <c r="AQ69" i="9"/>
  <c r="AU69" i="9"/>
  <c r="AY69" i="9"/>
  <c r="H70" i="9"/>
  <c r="L70" i="9"/>
  <c r="P70" i="9"/>
  <c r="T70" i="9"/>
  <c r="X70" i="9"/>
  <c r="AB70" i="9"/>
  <c r="AF70" i="9"/>
  <c r="AJ70" i="9"/>
  <c r="AN70" i="9"/>
  <c r="AR70" i="9"/>
  <c r="AV70" i="9"/>
  <c r="AZ70" i="9"/>
  <c r="I71" i="9"/>
  <c r="M71" i="9"/>
  <c r="Q71" i="9"/>
  <c r="U71" i="9"/>
  <c r="Y71" i="9"/>
  <c r="AC71" i="9"/>
  <c r="AG71" i="9"/>
  <c r="AK71" i="9"/>
  <c r="AO71" i="9"/>
  <c r="AS71" i="9"/>
  <c r="AW71" i="9"/>
  <c r="BA71" i="9"/>
  <c r="J72" i="9"/>
  <c r="N72" i="9"/>
  <c r="R72" i="9"/>
  <c r="V72" i="9"/>
  <c r="Z72" i="9"/>
  <c r="AD72" i="9"/>
  <c r="AH72" i="9"/>
  <c r="AL72" i="9"/>
  <c r="AP72" i="9"/>
  <c r="AT72" i="9"/>
  <c r="AX72" i="9"/>
  <c r="F72" i="9"/>
  <c r="F68" i="9"/>
  <c r="G83" i="9"/>
  <c r="S83" i="9"/>
  <c r="AA83" i="9"/>
  <c r="AI83" i="9"/>
  <c r="AQ83" i="9"/>
  <c r="AY83" i="9"/>
  <c r="L84" i="9"/>
  <c r="T84" i="9"/>
  <c r="AB84" i="9"/>
  <c r="AJ84" i="9"/>
  <c r="AR84" i="9"/>
  <c r="AZ84" i="9"/>
  <c r="M85" i="9"/>
  <c r="U85" i="9"/>
  <c r="AC85" i="9"/>
  <c r="AK85" i="9"/>
  <c r="AS85" i="9"/>
  <c r="BA85" i="9"/>
  <c r="N86" i="9"/>
  <c r="V86" i="9"/>
  <c r="AD86" i="9"/>
  <c r="AL86" i="9"/>
  <c r="AT86" i="9"/>
  <c r="G87" i="9"/>
  <c r="O87" i="9"/>
  <c r="W87" i="9"/>
  <c r="AE87" i="9"/>
  <c r="AM87" i="9"/>
  <c r="AU87" i="9"/>
  <c r="F86" i="9"/>
  <c r="K68" i="9"/>
  <c r="S68" i="9"/>
  <c r="AA68" i="9"/>
  <c r="AI68" i="9"/>
  <c r="AQ68" i="9"/>
  <c r="AY68" i="9"/>
  <c r="L69" i="9"/>
  <c r="T69" i="9"/>
  <c r="AB69" i="9"/>
  <c r="AJ69" i="9"/>
  <c r="AR69" i="9"/>
  <c r="AZ69" i="9"/>
  <c r="M70" i="9"/>
  <c r="U70" i="9"/>
  <c r="AC70" i="9"/>
  <c r="AK70" i="9"/>
  <c r="AS70" i="9"/>
  <c r="BA70" i="9"/>
  <c r="N71" i="9"/>
  <c r="V71" i="9"/>
  <c r="AD71" i="9"/>
  <c r="AL71" i="9"/>
  <c r="AT71" i="9"/>
  <c r="G72" i="9"/>
  <c r="O72" i="9"/>
  <c r="W72" i="9"/>
  <c r="AE72" i="9"/>
  <c r="AM72" i="9"/>
  <c r="AU72" i="9"/>
  <c r="F71" i="9"/>
  <c r="AJ40" i="18"/>
  <c r="BA158" i="9"/>
  <c r="Q160" i="9"/>
  <c r="AW160" i="9"/>
  <c r="AH161" i="9"/>
  <c r="S162" i="9"/>
  <c r="AY162" i="9"/>
  <c r="AE143" i="9"/>
  <c r="P144" i="9"/>
  <c r="AV144" i="9"/>
  <c r="U40" i="18"/>
  <c r="E40" i="18"/>
  <c r="AL158" i="9"/>
  <c r="W159" i="9"/>
  <c r="H160" i="9"/>
  <c r="Z160" i="9"/>
  <c r="AP160" i="9"/>
  <c r="K161" i="9"/>
  <c r="AA161" i="9"/>
  <c r="AQ161" i="9"/>
  <c r="L162" i="9"/>
  <c r="AB162" i="9"/>
  <c r="AR162" i="9"/>
  <c r="H143" i="9"/>
  <c r="X143" i="9"/>
  <c r="AN143" i="9"/>
  <c r="I144" i="9"/>
  <c r="Y144" i="9"/>
  <c r="AO144" i="9"/>
  <c r="J145" i="9"/>
  <c r="Z145" i="9"/>
  <c r="AP145" i="9"/>
  <c r="K146" i="9"/>
  <c r="AA146" i="9"/>
  <c r="AQ146" i="9"/>
  <c r="L147" i="9"/>
  <c r="AB147" i="9"/>
  <c r="AR147" i="9"/>
  <c r="H128" i="9"/>
  <c r="X128" i="9"/>
  <c r="AN128" i="9"/>
  <c r="I129" i="9"/>
  <c r="Y129" i="9"/>
  <c r="AM129" i="9"/>
  <c r="AW129" i="9"/>
  <c r="M130" i="9"/>
  <c r="X130" i="9"/>
  <c r="AH130" i="9"/>
  <c r="AR130" i="9"/>
  <c r="AZ130" i="9"/>
  <c r="M131" i="9"/>
  <c r="U131" i="9"/>
  <c r="AC131" i="9"/>
  <c r="AK131" i="9"/>
  <c r="AS131" i="9"/>
  <c r="BA131" i="9"/>
  <c r="N132" i="9"/>
  <c r="V132" i="9"/>
  <c r="AD132" i="9"/>
  <c r="AL132" i="9"/>
  <c r="AT132" i="9"/>
  <c r="F132" i="9"/>
  <c r="J113" i="9"/>
  <c r="R113" i="9"/>
  <c r="Z113" i="9"/>
  <c r="AH113" i="9"/>
  <c r="AP113" i="9"/>
  <c r="AX113" i="9"/>
  <c r="K114" i="9"/>
  <c r="S114" i="9"/>
  <c r="AA114" i="9"/>
  <c r="AI114" i="9"/>
  <c r="AQ114" i="9"/>
  <c r="AY114" i="9"/>
  <c r="L115" i="9"/>
  <c r="T115" i="9"/>
  <c r="AB115" i="9"/>
  <c r="AJ115" i="9"/>
  <c r="AR115" i="9"/>
  <c r="AZ115" i="9"/>
  <c r="M116" i="9"/>
  <c r="U116" i="9"/>
  <c r="AC116" i="9"/>
  <c r="AK116" i="9"/>
  <c r="AS116" i="9"/>
  <c r="BA116" i="9"/>
  <c r="N117" i="9"/>
  <c r="V117" i="9"/>
  <c r="AD117" i="9"/>
  <c r="AK117" i="9"/>
  <c r="AP117" i="9"/>
  <c r="AV117" i="9"/>
  <c r="BA117" i="9"/>
  <c r="F113" i="9"/>
  <c r="L98" i="9"/>
  <c r="Q98" i="9"/>
  <c r="V98" i="9"/>
  <c r="AB98" i="9"/>
  <c r="AG98" i="9"/>
  <c r="AL98" i="9"/>
  <c r="AQ98" i="9"/>
  <c r="AU98" i="9"/>
  <c r="AY98" i="9"/>
  <c r="H99" i="9"/>
  <c r="L99" i="9"/>
  <c r="P99" i="9"/>
  <c r="T99" i="9"/>
  <c r="X99" i="9"/>
  <c r="AB99" i="9"/>
  <c r="AF99" i="9"/>
  <c r="AJ99" i="9"/>
  <c r="AN99" i="9"/>
  <c r="AR99" i="9"/>
  <c r="AV99" i="9"/>
  <c r="AZ99" i="9"/>
  <c r="I100" i="9"/>
  <c r="M100" i="9"/>
  <c r="Q100" i="9"/>
  <c r="U100" i="9"/>
  <c r="Y100" i="9"/>
  <c r="AC100" i="9"/>
  <c r="AG100" i="9"/>
  <c r="AK100" i="9"/>
  <c r="AO100" i="9"/>
  <c r="AS100" i="9"/>
  <c r="AW100" i="9"/>
  <c r="BA100" i="9"/>
  <c r="J101" i="9"/>
  <c r="N101" i="9"/>
  <c r="R101" i="9"/>
  <c r="V101" i="9"/>
  <c r="Z101" i="9"/>
  <c r="AD101" i="9"/>
  <c r="AH101" i="9"/>
  <c r="AL101" i="9"/>
  <c r="AP101" i="9"/>
  <c r="AT101" i="9"/>
  <c r="AX101" i="9"/>
  <c r="G102" i="9"/>
  <c r="K102" i="9"/>
  <c r="O102" i="9"/>
  <c r="S102" i="9"/>
  <c r="W102" i="9"/>
  <c r="AA102" i="9"/>
  <c r="AE102" i="9"/>
  <c r="AI102" i="9"/>
  <c r="AM102" i="9"/>
  <c r="AQ102" i="9"/>
  <c r="AU102" i="9"/>
  <c r="AY102" i="9"/>
  <c r="F101" i="9"/>
  <c r="K83" i="9"/>
  <c r="O83" i="9"/>
  <c r="W83" i="9"/>
  <c r="AE83" i="9"/>
  <c r="AM83" i="9"/>
  <c r="AU83" i="9"/>
  <c r="H84" i="9"/>
  <c r="P84" i="9"/>
  <c r="X84" i="9"/>
  <c r="AF84" i="9"/>
  <c r="AN84" i="9"/>
  <c r="AV84" i="9"/>
  <c r="I85" i="9"/>
  <c r="Q85" i="9"/>
  <c r="Y85" i="9"/>
  <c r="AG85" i="9"/>
  <c r="AO85" i="9"/>
  <c r="AW85" i="9"/>
  <c r="J86" i="9"/>
  <c r="R86" i="9"/>
  <c r="Z86" i="9"/>
  <c r="AH86" i="9"/>
  <c r="AP86" i="9"/>
  <c r="AX86" i="9"/>
  <c r="K87" i="9"/>
  <c r="S87" i="9"/>
  <c r="AA87" i="9"/>
  <c r="AI87" i="9"/>
  <c r="AQ87" i="9"/>
  <c r="AY87" i="9"/>
  <c r="G68" i="9"/>
  <c r="O68" i="9"/>
  <c r="W68" i="9"/>
  <c r="AE68" i="9"/>
  <c r="AM68" i="9"/>
  <c r="AU68" i="9"/>
  <c r="H69" i="9"/>
  <c r="P69" i="9"/>
  <c r="X69" i="9"/>
  <c r="AF69" i="9"/>
  <c r="AN69" i="9"/>
  <c r="AV69" i="9"/>
  <c r="I70" i="9"/>
  <c r="Q70" i="9"/>
  <c r="Y70" i="9"/>
  <c r="AG70" i="9"/>
  <c r="AO70" i="9"/>
  <c r="AW70" i="9"/>
  <c r="J71" i="9"/>
  <c r="R71" i="9"/>
  <c r="Z71" i="9"/>
  <c r="AH71" i="9"/>
  <c r="AP71" i="9"/>
  <c r="AX71" i="9"/>
  <c r="K72" i="9"/>
  <c r="S72" i="9"/>
  <c r="AA72" i="9"/>
  <c r="AI72" i="9"/>
  <c r="AQ72" i="9"/>
  <c r="AY72" i="9"/>
  <c r="U158" i="9"/>
  <c r="AL159" i="9"/>
  <c r="AG160" i="9"/>
  <c r="R161" i="9"/>
  <c r="AX161" i="9"/>
  <c r="AI162" i="9"/>
  <c r="O143" i="9"/>
  <c r="AU143" i="9"/>
  <c r="AF144" i="9"/>
  <c r="Q145" i="9"/>
  <c r="AK40" i="18"/>
  <c r="G159" i="9"/>
  <c r="AX160" i="9"/>
  <c r="T162" i="9"/>
  <c r="AF143" i="9"/>
  <c r="AW144" i="9"/>
  <c r="AW145" i="9"/>
  <c r="AH146" i="9"/>
  <c r="S147" i="9"/>
  <c r="AY147" i="9"/>
  <c r="AE128" i="9"/>
  <c r="P129" i="9"/>
  <c r="AQ129" i="9"/>
  <c r="Q130" i="9"/>
  <c r="AL130" i="9"/>
  <c r="H131" i="9"/>
  <c r="X131" i="9"/>
  <c r="AN131" i="9"/>
  <c r="I132" i="9"/>
  <c r="Y132" i="9"/>
  <c r="AO132" i="9"/>
  <c r="F129" i="9"/>
  <c r="U113" i="9"/>
  <c r="AK113" i="9"/>
  <c r="BA113" i="9"/>
  <c r="V114" i="9"/>
  <c r="AL114" i="9"/>
  <c r="G115" i="9"/>
  <c r="W115" i="9"/>
  <c r="AM115" i="9"/>
  <c r="H116" i="9"/>
  <c r="X116" i="9"/>
  <c r="AN116" i="9"/>
  <c r="I117" i="9"/>
  <c r="Y117" i="9"/>
  <c r="AL117" i="9"/>
  <c r="AW117" i="9"/>
  <c r="H98" i="9"/>
  <c r="R98" i="9"/>
  <c r="AC98" i="9"/>
  <c r="AN98" i="9"/>
  <c r="AV98" i="9"/>
  <c r="I99" i="9"/>
  <c r="Q99" i="9"/>
  <c r="Y99" i="9"/>
  <c r="AG99" i="9"/>
  <c r="AO99" i="9"/>
  <c r="AW99" i="9"/>
  <c r="J100" i="9"/>
  <c r="R100" i="9"/>
  <c r="Z100" i="9"/>
  <c r="AH100" i="9"/>
  <c r="AP100" i="9"/>
  <c r="AX100" i="9"/>
  <c r="K101" i="9"/>
  <c r="S101" i="9"/>
  <c r="AA101" i="9"/>
  <c r="AI101" i="9"/>
  <c r="AQ101" i="9"/>
  <c r="AY101" i="9"/>
  <c r="L102" i="9"/>
  <c r="T102" i="9"/>
  <c r="AB102" i="9"/>
  <c r="AJ102" i="9"/>
  <c r="AR102" i="9"/>
  <c r="AZ102" i="9"/>
  <c r="H83" i="9"/>
  <c r="P83" i="9"/>
  <c r="X83" i="9"/>
  <c r="AF83" i="9"/>
  <c r="AN83" i="9"/>
  <c r="AV83" i="9"/>
  <c r="I84" i="9"/>
  <c r="Q84" i="9"/>
  <c r="Y84" i="9"/>
  <c r="AG84" i="9"/>
  <c r="AO84" i="9"/>
  <c r="AW84" i="9"/>
  <c r="J85" i="9"/>
  <c r="R85" i="9"/>
  <c r="Z85" i="9"/>
  <c r="AH85" i="9"/>
  <c r="AP85" i="9"/>
  <c r="AX85" i="9"/>
  <c r="K86" i="9"/>
  <c r="S86" i="9"/>
  <c r="AA86" i="9"/>
  <c r="AI86" i="9"/>
  <c r="AQ86" i="9"/>
  <c r="AY86" i="9"/>
  <c r="L87" i="9"/>
  <c r="T87" i="9"/>
  <c r="AB87" i="9"/>
  <c r="AJ87" i="9"/>
  <c r="AR87" i="9"/>
  <c r="AZ87" i="9"/>
  <c r="H68" i="9"/>
  <c r="P68" i="9"/>
  <c r="X68" i="9"/>
  <c r="AF68" i="9"/>
  <c r="AN68" i="9"/>
  <c r="AV68" i="9"/>
  <c r="I69" i="9"/>
  <c r="Q69" i="9"/>
  <c r="Y69" i="9"/>
  <c r="AG69" i="9"/>
  <c r="AO69" i="9"/>
  <c r="AW69" i="9"/>
  <c r="J70" i="9"/>
  <c r="R70" i="9"/>
  <c r="Z70" i="9"/>
  <c r="AH70" i="9"/>
  <c r="AP70" i="9"/>
  <c r="AX70" i="9"/>
  <c r="K71" i="9"/>
  <c r="S71" i="9"/>
  <c r="AA71" i="9"/>
  <c r="AI71" i="9"/>
  <c r="AQ71" i="9"/>
  <c r="AY71" i="9"/>
  <c r="L72" i="9"/>
  <c r="T72" i="9"/>
  <c r="AB72" i="9"/>
  <c r="AJ72" i="9"/>
  <c r="AR72" i="9"/>
  <c r="AZ72" i="9"/>
  <c r="AG68" i="9"/>
  <c r="AW68" i="9"/>
  <c r="R69" i="9"/>
  <c r="AH69" i="9"/>
  <c r="AX69" i="9"/>
  <c r="S70" i="9"/>
  <c r="AI70" i="9"/>
  <c r="AY70" i="9"/>
  <c r="T71" i="9"/>
  <c r="AJ71" i="9"/>
  <c r="AZ71" i="9"/>
  <c r="U72" i="9"/>
  <c r="AK72" i="9"/>
  <c r="BA72" i="9"/>
  <c r="R160" i="9"/>
  <c r="Q144" i="9"/>
  <c r="R146" i="9"/>
  <c r="AI147" i="9"/>
  <c r="AU128" i="9"/>
  <c r="BA129" i="9"/>
  <c r="AU130" i="9"/>
  <c r="AF131" i="9"/>
  <c r="Q132" i="9"/>
  <c r="AW132" i="9"/>
  <c r="AC113" i="9"/>
  <c r="N114" i="9"/>
  <c r="AT114" i="9"/>
  <c r="AE115" i="9"/>
  <c r="P116" i="9"/>
  <c r="AV116" i="9"/>
  <c r="AG117" i="9"/>
  <c r="F117" i="9"/>
  <c r="X98" i="9"/>
  <c r="AR98" i="9"/>
  <c r="M99" i="9"/>
  <c r="AC99" i="9"/>
  <c r="AS99" i="9"/>
  <c r="N100" i="9"/>
  <c r="AD100" i="9"/>
  <c r="AT100" i="9"/>
  <c r="O101" i="9"/>
  <c r="AE101" i="9"/>
  <c r="AU101" i="9"/>
  <c r="P102" i="9"/>
  <c r="AF102" i="9"/>
  <c r="AV102" i="9"/>
  <c r="L83" i="9"/>
  <c r="AB83" i="9"/>
  <c r="AJ83" i="9"/>
  <c r="AZ83" i="9"/>
  <c r="U84" i="9"/>
  <c r="AK84" i="9"/>
  <c r="BA84" i="9"/>
  <c r="V85" i="9"/>
  <c r="AL85" i="9"/>
  <c r="G86" i="9"/>
  <c r="W86" i="9"/>
  <c r="AM86" i="9"/>
  <c r="P87" i="9"/>
  <c r="AF87" i="9"/>
  <c r="AV87" i="9"/>
  <c r="L68" i="9"/>
  <c r="AB68" i="9"/>
  <c r="AR68" i="9"/>
  <c r="M69" i="9"/>
  <c r="AC69" i="9"/>
  <c r="AS69" i="9"/>
  <c r="N70" i="9"/>
  <c r="AD70" i="9"/>
  <c r="AT70" i="9"/>
  <c r="O71" i="9"/>
  <c r="AE71" i="9"/>
  <c r="AU71" i="9"/>
  <c r="P72" i="9"/>
  <c r="AF72" i="9"/>
  <c r="AV72" i="9"/>
  <c r="V158" i="9"/>
  <c r="AY161" i="9"/>
  <c r="AG144" i="9"/>
  <c r="S146" i="9"/>
  <c r="AJ147" i="9"/>
  <c r="AV128" i="9"/>
  <c r="H130" i="9"/>
  <c r="AV130" i="9"/>
  <c r="AG131" i="9"/>
  <c r="R132" i="9"/>
  <c r="AX132" i="9"/>
  <c r="AD113" i="9"/>
  <c r="O114" i="9"/>
  <c r="AU114" i="9"/>
  <c r="AF115" i="9"/>
  <c r="Q116" i="9"/>
  <c r="AW116" i="9"/>
  <c r="AH117" i="9"/>
  <c r="F115" i="9"/>
  <c r="AW102" i="9"/>
  <c r="F99" i="9"/>
  <c r="M83" i="9"/>
  <c r="U83" i="9"/>
  <c r="AC83" i="9"/>
  <c r="AK83" i="9"/>
  <c r="AS83" i="9"/>
  <c r="BA83" i="9"/>
  <c r="N84" i="9"/>
  <c r="V84" i="9"/>
  <c r="AD84" i="9"/>
  <c r="AL84" i="9"/>
  <c r="AT84" i="9"/>
  <c r="G85" i="9"/>
  <c r="O85" i="9"/>
  <c r="W85" i="9"/>
  <c r="AE85" i="9"/>
  <c r="AM85" i="9"/>
  <c r="AU85" i="9"/>
  <c r="H86" i="9"/>
  <c r="P86" i="9"/>
  <c r="X86" i="9"/>
  <c r="AF86" i="9"/>
  <c r="AN86" i="9"/>
  <c r="AV86" i="9"/>
  <c r="I87" i="9"/>
  <c r="Q87" i="9"/>
  <c r="Y87" i="9"/>
  <c r="AG87" i="9"/>
  <c r="AO87" i="9"/>
  <c r="AW87" i="9"/>
  <c r="F84" i="9"/>
  <c r="M68" i="9"/>
  <c r="U68" i="9"/>
  <c r="AC68" i="9"/>
  <c r="AK68" i="9"/>
  <c r="AS68" i="9"/>
  <c r="BA68" i="9"/>
  <c r="N69" i="9"/>
  <c r="V69" i="9"/>
  <c r="AD69" i="9"/>
  <c r="AL69" i="9"/>
  <c r="AT69" i="9"/>
  <c r="G70" i="9"/>
  <c r="O70" i="9"/>
  <c r="W70" i="9"/>
  <c r="AE70" i="9"/>
  <c r="AM70" i="9"/>
  <c r="AU70" i="9"/>
  <c r="H71" i="9"/>
  <c r="P71" i="9"/>
  <c r="X71" i="9"/>
  <c r="AF71" i="9"/>
  <c r="AN71" i="9"/>
  <c r="AV71" i="9"/>
  <c r="I72" i="9"/>
  <c r="Q72" i="9"/>
  <c r="Y72" i="9"/>
  <c r="AG72" i="9"/>
  <c r="AO72" i="9"/>
  <c r="AW72" i="9"/>
  <c r="F69" i="9"/>
  <c r="AM159" i="9"/>
  <c r="S161" i="9"/>
  <c r="AJ162" i="9"/>
  <c r="AV143" i="9"/>
  <c r="R145" i="9"/>
  <c r="AX145" i="9"/>
  <c r="AI146" i="9"/>
  <c r="T147" i="9"/>
  <c r="AZ147" i="9"/>
  <c r="AF128" i="9"/>
  <c r="Q129" i="9"/>
  <c r="AR129" i="9"/>
  <c r="R130" i="9"/>
  <c r="AN130" i="9"/>
  <c r="I131" i="9"/>
  <c r="Y131" i="9"/>
  <c r="AO131" i="9"/>
  <c r="J132" i="9"/>
  <c r="Z132" i="9"/>
  <c r="AP132" i="9"/>
  <c r="F128" i="9"/>
  <c r="V113" i="9"/>
  <c r="AL113" i="9"/>
  <c r="G114" i="9"/>
  <c r="W114" i="9"/>
  <c r="AM114" i="9"/>
  <c r="H115" i="9"/>
  <c r="X115" i="9"/>
  <c r="AN115" i="9"/>
  <c r="I116" i="9"/>
  <c r="Y116" i="9"/>
  <c r="AO116" i="9"/>
  <c r="J117" i="9"/>
  <c r="Z117" i="9"/>
  <c r="AN117" i="9"/>
  <c r="AX117" i="9"/>
  <c r="I98" i="9"/>
  <c r="T98" i="9"/>
  <c r="AD98" i="9"/>
  <c r="AO98" i="9"/>
  <c r="AW98" i="9"/>
  <c r="J99" i="9"/>
  <c r="R99" i="9"/>
  <c r="Z99" i="9"/>
  <c r="AH99" i="9"/>
  <c r="AP99" i="9"/>
  <c r="AX99" i="9"/>
  <c r="K100" i="9"/>
  <c r="S100" i="9"/>
  <c r="AA100" i="9"/>
  <c r="AI100" i="9"/>
  <c r="AQ100" i="9"/>
  <c r="AY100" i="9"/>
  <c r="L101" i="9"/>
  <c r="T101" i="9"/>
  <c r="AB101" i="9"/>
  <c r="AJ101" i="9"/>
  <c r="AR101" i="9"/>
  <c r="AZ101" i="9"/>
  <c r="M102" i="9"/>
  <c r="U102" i="9"/>
  <c r="AC102" i="9"/>
  <c r="AK102" i="9"/>
  <c r="AS102" i="9"/>
  <c r="BA102" i="9"/>
  <c r="I83" i="9"/>
  <c r="Q83" i="9"/>
  <c r="Y83" i="9"/>
  <c r="AG83" i="9"/>
  <c r="AO83" i="9"/>
  <c r="AW83" i="9"/>
  <c r="J84" i="9"/>
  <c r="R84" i="9"/>
  <c r="Z84" i="9"/>
  <c r="AH84" i="9"/>
  <c r="AP84" i="9"/>
  <c r="AX84" i="9"/>
  <c r="K85" i="9"/>
  <c r="S85" i="9"/>
  <c r="AA85" i="9"/>
  <c r="AI85" i="9"/>
  <c r="AQ85" i="9"/>
  <c r="AY85" i="9"/>
  <c r="L86" i="9"/>
  <c r="T86" i="9"/>
  <c r="AB86" i="9"/>
  <c r="AJ86" i="9"/>
  <c r="AR86" i="9"/>
  <c r="AZ86" i="9"/>
  <c r="M87" i="9"/>
  <c r="U87" i="9"/>
  <c r="AC87" i="9"/>
  <c r="AK87" i="9"/>
  <c r="AS87" i="9"/>
  <c r="BA87" i="9"/>
  <c r="I68" i="9"/>
  <c r="Q68" i="9"/>
  <c r="Y68" i="9"/>
  <c r="AO68" i="9"/>
  <c r="J69" i="9"/>
  <c r="Z69" i="9"/>
  <c r="AP69" i="9"/>
  <c r="K70" i="9"/>
  <c r="AA70" i="9"/>
  <c r="AQ70" i="9"/>
  <c r="L71" i="9"/>
  <c r="AB71" i="9"/>
  <c r="AR71" i="9"/>
  <c r="M72" i="9"/>
  <c r="AC72" i="9"/>
  <c r="AS72" i="9"/>
  <c r="AI161" i="9"/>
  <c r="AZ162" i="9"/>
  <c r="AG145" i="9"/>
  <c r="AX146" i="9"/>
  <c r="O128" i="9"/>
  <c r="AF129" i="9"/>
  <c r="AB130" i="9"/>
  <c r="P131" i="9"/>
  <c r="AV131" i="9"/>
  <c r="AG132" i="9"/>
  <c r="M113" i="9"/>
  <c r="AS113" i="9"/>
  <c r="AD114" i="9"/>
  <c r="O115" i="9"/>
  <c r="AU115" i="9"/>
  <c r="AF116" i="9"/>
  <c r="Q117" i="9"/>
  <c r="AR117" i="9"/>
  <c r="M98" i="9"/>
  <c r="AH98" i="9"/>
  <c r="AZ98" i="9"/>
  <c r="U99" i="9"/>
  <c r="AK99" i="9"/>
  <c r="BA99" i="9"/>
  <c r="V100" i="9"/>
  <c r="AL100" i="9"/>
  <c r="G101" i="9"/>
  <c r="W101" i="9"/>
  <c r="AM101" i="9"/>
  <c r="H102" i="9"/>
  <c r="X102" i="9"/>
  <c r="AN102" i="9"/>
  <c r="F100" i="9"/>
  <c r="T83" i="9"/>
  <c r="AR83" i="9"/>
  <c r="M84" i="9"/>
  <c r="AC84" i="9"/>
  <c r="AS84" i="9"/>
  <c r="N85" i="9"/>
  <c r="AD85" i="9"/>
  <c r="AT85" i="9"/>
  <c r="O86" i="9"/>
  <c r="AE86" i="9"/>
  <c r="AU86" i="9"/>
  <c r="H87" i="9"/>
  <c r="X87" i="9"/>
  <c r="AN87" i="9"/>
  <c r="F85" i="9"/>
  <c r="T68" i="9"/>
  <c r="AJ68" i="9"/>
  <c r="AZ68" i="9"/>
  <c r="U69" i="9"/>
  <c r="AK69" i="9"/>
  <c r="BA69" i="9"/>
  <c r="V70" i="9"/>
  <c r="AL70" i="9"/>
  <c r="G71" i="9"/>
  <c r="W71" i="9"/>
  <c r="AM71" i="9"/>
  <c r="H72" i="9"/>
  <c r="X72" i="9"/>
  <c r="AN72" i="9"/>
  <c r="F70" i="9"/>
  <c r="AH160" i="9"/>
  <c r="P143" i="9"/>
  <c r="AH145" i="9"/>
  <c r="AY146" i="9"/>
  <c r="P128" i="9"/>
  <c r="AG129" i="9"/>
  <c r="AC130" i="9"/>
  <c r="Q131" i="9"/>
  <c r="AW131" i="9"/>
  <c r="AH132" i="9"/>
  <c r="N113" i="9"/>
  <c r="AT113" i="9"/>
  <c r="AE114" i="9"/>
  <c r="P115" i="9"/>
  <c r="AV115" i="9"/>
  <c r="AG116" i="9"/>
  <c r="R117" i="9"/>
  <c r="AS117" i="9"/>
  <c r="N98" i="9"/>
  <c r="Y98" i="9"/>
  <c r="AJ98" i="9"/>
  <c r="AS98" i="9"/>
  <c r="BA98" i="9"/>
  <c r="N99" i="9"/>
  <c r="V99" i="9"/>
  <c r="AD99" i="9"/>
  <c r="AL99" i="9"/>
  <c r="AT99" i="9"/>
  <c r="G100" i="9"/>
  <c r="O100" i="9"/>
  <c r="W100" i="9"/>
  <c r="AE100" i="9"/>
  <c r="AM100" i="9"/>
  <c r="AU100" i="9"/>
  <c r="H101" i="9"/>
  <c r="P101" i="9"/>
  <c r="X101" i="9"/>
  <c r="AF101" i="9"/>
  <c r="AN101" i="9"/>
  <c r="AV101" i="9"/>
  <c r="I102" i="9"/>
  <c r="Q102" i="9"/>
  <c r="Y102" i="9"/>
  <c r="AG102" i="9"/>
  <c r="AO102" i="9"/>
  <c r="I63" i="18"/>
  <c r="AL63" i="18"/>
  <c r="AA63" i="18"/>
  <c r="C67" i="18"/>
  <c r="AK63" i="18"/>
  <c r="O63" i="18"/>
  <c r="AT63" i="18"/>
  <c r="Y63" i="18"/>
  <c r="T63" i="18"/>
  <c r="AJ63" i="18"/>
  <c r="AZ63" i="18"/>
  <c r="AH63" i="18"/>
  <c r="M63" i="18"/>
  <c r="G63" i="18"/>
  <c r="F63" i="18"/>
  <c r="K63" i="18"/>
  <c r="U63" i="18"/>
  <c r="AD63" i="18"/>
  <c r="P63" i="18"/>
  <c r="AF63" i="18"/>
  <c r="AV63" i="18"/>
  <c r="Q63" i="18"/>
  <c r="D63" i="18"/>
  <c r="AE63" i="18"/>
  <c r="J63" i="18"/>
  <c r="AO63" i="18"/>
  <c r="S63" i="18"/>
  <c r="H63" i="18"/>
  <c r="X63" i="18"/>
  <c r="AN63" i="18"/>
  <c r="AX63" i="18"/>
  <c r="AC63" i="18"/>
  <c r="V63" i="18"/>
  <c r="AP63" i="18"/>
  <c r="AY63" i="18"/>
  <c r="AM63" i="18"/>
  <c r="R63" i="18"/>
  <c r="AW63" i="18"/>
  <c r="AQ63" i="18"/>
  <c r="AG63" i="18"/>
  <c r="AU63" i="18"/>
  <c r="Z63" i="18"/>
  <c r="E63" i="18"/>
  <c r="AI63" i="18"/>
  <c r="N63" i="18"/>
  <c r="L63" i="18"/>
  <c r="AB63" i="18"/>
  <c r="AR63" i="18"/>
  <c r="AS63" i="18"/>
  <c r="W63" i="18"/>
  <c r="H17" i="2" l="1"/>
  <c r="G14" i="9" s="1"/>
  <c r="G40" i="9" l="1"/>
  <c r="K40" i="9"/>
  <c r="O40" i="9"/>
  <c r="S40" i="9"/>
  <c r="W40" i="9"/>
  <c r="AA40" i="9"/>
  <c r="AE40" i="9"/>
  <c r="AI40" i="9"/>
  <c r="AM40" i="9"/>
  <c r="AQ40" i="9"/>
  <c r="AU40" i="9"/>
  <c r="AY40" i="9"/>
  <c r="J40" i="9"/>
  <c r="AD40" i="9"/>
  <c r="AP40" i="9"/>
  <c r="F40" i="9"/>
  <c r="H40" i="9"/>
  <c r="L40" i="9"/>
  <c r="P40" i="9"/>
  <c r="T40" i="9"/>
  <c r="X40" i="9"/>
  <c r="AB40" i="9"/>
  <c r="AF40" i="9"/>
  <c r="AJ40" i="9"/>
  <c r="AN40" i="9"/>
  <c r="AR40" i="9"/>
  <c r="AV40" i="9"/>
  <c r="AZ40" i="9"/>
  <c r="BA40" i="9"/>
  <c r="N40" i="9"/>
  <c r="V40" i="9"/>
  <c r="AH40" i="9"/>
  <c r="AT40" i="9"/>
  <c r="I40" i="9"/>
  <c r="M40" i="9"/>
  <c r="Q40" i="9"/>
  <c r="U40" i="9"/>
  <c r="Y40" i="9"/>
  <c r="AC40" i="9"/>
  <c r="AG40" i="9"/>
  <c r="AK40" i="9"/>
  <c r="AO40" i="9"/>
  <c r="AS40" i="9"/>
  <c r="AW40" i="9"/>
  <c r="R40" i="9"/>
  <c r="Z40" i="9"/>
  <c r="AL40" i="9"/>
  <c r="AX40" i="9"/>
  <c r="AG23" i="9"/>
  <c r="AC23" i="9" l="1"/>
  <c r="C65" i="18"/>
  <c r="E62" i="18"/>
  <c r="AW23" i="9"/>
  <c r="AW151" i="9" s="1"/>
  <c r="AO23" i="9"/>
  <c r="AO121" i="9" s="1"/>
  <c r="AS23" i="9"/>
  <c r="AS151" i="9" s="1"/>
  <c r="AD23" i="9"/>
  <c r="AD151" i="9" s="1"/>
  <c r="K62" i="18"/>
  <c r="K58" i="18" s="1"/>
  <c r="O62" i="18"/>
  <c r="O58" i="18" s="1"/>
  <c r="S62" i="18"/>
  <c r="S58" i="18" s="1"/>
  <c r="W62" i="18"/>
  <c r="W58" i="18" s="1"/>
  <c r="AA62" i="18"/>
  <c r="AA58" i="18" s="1"/>
  <c r="AE62" i="18"/>
  <c r="AE58" i="18" s="1"/>
  <c r="AI62" i="18"/>
  <c r="AM62" i="18"/>
  <c r="AQ62" i="18"/>
  <c r="AU62" i="18"/>
  <c r="AY62" i="18"/>
  <c r="L62" i="18"/>
  <c r="L58" i="18" s="1"/>
  <c r="P62" i="18"/>
  <c r="T62" i="18"/>
  <c r="T58" i="18" s="1"/>
  <c r="X62" i="18"/>
  <c r="X58" i="18" s="1"/>
  <c r="AB62" i="18"/>
  <c r="AB58" i="18" s="1"/>
  <c r="AF62" i="18"/>
  <c r="AF58" i="18" s="1"/>
  <c r="AJ62" i="18"/>
  <c r="AN62" i="18"/>
  <c r="AR62" i="18"/>
  <c r="AV62" i="18"/>
  <c r="AZ62" i="18"/>
  <c r="M62" i="18"/>
  <c r="M58" i="18" s="1"/>
  <c r="U62" i="18"/>
  <c r="U58" i="18" s="1"/>
  <c r="AC62" i="18"/>
  <c r="AC58" i="18" s="1"/>
  <c r="AK62" i="18"/>
  <c r="AS62" i="18"/>
  <c r="N62" i="18"/>
  <c r="N58" i="18" s="1"/>
  <c r="V62" i="18"/>
  <c r="V58" i="18" s="1"/>
  <c r="AD62" i="18"/>
  <c r="AD58" i="18" s="1"/>
  <c r="AL62" i="18"/>
  <c r="AT62" i="18"/>
  <c r="I62" i="18"/>
  <c r="I58" i="18" s="1"/>
  <c r="Q62" i="18"/>
  <c r="Q58" i="18" s="1"/>
  <c r="Y62" i="18"/>
  <c r="Y58" i="18" s="1"/>
  <c r="AG62" i="18"/>
  <c r="AG58" i="18" s="1"/>
  <c r="AO62" i="18"/>
  <c r="AW62" i="18"/>
  <c r="J62" i="18"/>
  <c r="J58" i="18" s="1"/>
  <c r="R62" i="18"/>
  <c r="R58" i="18" s="1"/>
  <c r="Z62" i="18"/>
  <c r="Z58" i="18" s="1"/>
  <c r="AH62" i="18"/>
  <c r="AP62" i="18"/>
  <c r="AX62" i="18"/>
  <c r="BA23" i="9"/>
  <c r="BA53" i="9" s="1"/>
  <c r="AK23" i="9"/>
  <c r="AK166" i="9" s="1"/>
  <c r="AA23" i="9"/>
  <c r="AA91" i="9" s="1"/>
  <c r="AS166" i="9"/>
  <c r="AG151" i="9"/>
  <c r="AG166" i="9"/>
  <c r="AG136" i="9"/>
  <c r="AO136" i="9"/>
  <c r="AG121" i="9"/>
  <c r="AG106" i="9"/>
  <c r="AG91" i="9"/>
  <c r="AG76" i="9"/>
  <c r="AC91" i="9"/>
  <c r="AG58" i="9"/>
  <c r="AG53" i="9"/>
  <c r="AZ23" i="9"/>
  <c r="AV23" i="9"/>
  <c r="AR23" i="9"/>
  <c r="AN23" i="9"/>
  <c r="AJ23" i="9"/>
  <c r="AF23" i="9"/>
  <c r="AB23" i="9"/>
  <c r="Y23" i="9"/>
  <c r="AY23" i="9"/>
  <c r="AU23" i="9"/>
  <c r="AQ23" i="9"/>
  <c r="AM23" i="9"/>
  <c r="AI23" i="9"/>
  <c r="AE23" i="9"/>
  <c r="Z23" i="9"/>
  <c r="AX23" i="9"/>
  <c r="AT23" i="9"/>
  <c r="AP23" i="9"/>
  <c r="AL23" i="9"/>
  <c r="AH23" i="9"/>
  <c r="AW76" i="9" l="1"/>
  <c r="AS53" i="9"/>
  <c r="AO76" i="9"/>
  <c r="AW136" i="9"/>
  <c r="AW166" i="9"/>
  <c r="AO53" i="9"/>
  <c r="AW53" i="9"/>
  <c r="AW106" i="9"/>
  <c r="AK76" i="9"/>
  <c r="AO58" i="9"/>
  <c r="AD136" i="9"/>
  <c r="AD91" i="9"/>
  <c r="AD121" i="9"/>
  <c r="AD106" i="9"/>
  <c r="AD53" i="9"/>
  <c r="AS91" i="9"/>
  <c r="AA121" i="9"/>
  <c r="AS136" i="9"/>
  <c r="AA58" i="9"/>
  <c r="AA76" i="9"/>
  <c r="AS58" i="9"/>
  <c r="AS106" i="9"/>
  <c r="AO91" i="9"/>
  <c r="AS121" i="9"/>
  <c r="AA136" i="9"/>
  <c r="AO166" i="9"/>
  <c r="AA151" i="9"/>
  <c r="AS76" i="9"/>
  <c r="AA106" i="9"/>
  <c r="AW58" i="9"/>
  <c r="AW91" i="9"/>
  <c r="AO106" i="9"/>
  <c r="AW121" i="9"/>
  <c r="AO151" i="9"/>
  <c r="AA166" i="9"/>
  <c r="AD76" i="9"/>
  <c r="AD58" i="9"/>
  <c r="AD166" i="9"/>
  <c r="AK106" i="9"/>
  <c r="AK151" i="9"/>
  <c r="AK58" i="9"/>
  <c r="AO53" i="18"/>
  <c r="AO58" i="18"/>
  <c r="AV58" i="18"/>
  <c r="AV53" i="18"/>
  <c r="AQ53" i="18"/>
  <c r="AQ58" i="18"/>
  <c r="AW53" i="18"/>
  <c r="AW58" i="18"/>
  <c r="AK53" i="18"/>
  <c r="AK58" i="18"/>
  <c r="AU58" i="18"/>
  <c r="AU53" i="18"/>
  <c r="AK53" i="9"/>
  <c r="AX58" i="18"/>
  <c r="AX53" i="18"/>
  <c r="AT58" i="18"/>
  <c r="AT53" i="18"/>
  <c r="AR58" i="18"/>
  <c r="AR53" i="18"/>
  <c r="AM53" i="18"/>
  <c r="AM58" i="18"/>
  <c r="AZ53" i="18"/>
  <c r="AZ58" i="18"/>
  <c r="AJ53" i="18"/>
  <c r="AJ58" i="18"/>
  <c r="AK91" i="9"/>
  <c r="AK121" i="9"/>
  <c r="AK136" i="9"/>
  <c r="AP53" i="18"/>
  <c r="AP58" i="18"/>
  <c r="AL58" i="18"/>
  <c r="AL53" i="18"/>
  <c r="AS53" i="18"/>
  <c r="AS58" i="18"/>
  <c r="AN53" i="18"/>
  <c r="AN58" i="18"/>
  <c r="AY58" i="18"/>
  <c r="AY53" i="18"/>
  <c r="AI58" i="18"/>
  <c r="AI53" i="18"/>
  <c r="AP166" i="9"/>
  <c r="AP151" i="9"/>
  <c r="AU166" i="9"/>
  <c r="AU151" i="9"/>
  <c r="AF151" i="9"/>
  <c r="AF166" i="9"/>
  <c r="AT166" i="9"/>
  <c r="AT151" i="9"/>
  <c r="AY166" i="9"/>
  <c r="AY151" i="9"/>
  <c r="AZ166" i="9"/>
  <c r="AZ151" i="9"/>
  <c r="AH166" i="9"/>
  <c r="AH151" i="9"/>
  <c r="AX166" i="9"/>
  <c r="AX151" i="9"/>
  <c r="AM166" i="9"/>
  <c r="AM151" i="9"/>
  <c r="AN166" i="9"/>
  <c r="AN151" i="9"/>
  <c r="AE166" i="9"/>
  <c r="AE151" i="9"/>
  <c r="AV151" i="9"/>
  <c r="AV166" i="9"/>
  <c r="AJ166" i="9"/>
  <c r="AJ151" i="9"/>
  <c r="AL166" i="9"/>
  <c r="AL151" i="9"/>
  <c r="Z166" i="9"/>
  <c r="Z151" i="9"/>
  <c r="AQ166" i="9"/>
  <c r="AQ151" i="9"/>
  <c r="AB166" i="9"/>
  <c r="AB151" i="9"/>
  <c r="AR166" i="9"/>
  <c r="AR151" i="9"/>
  <c r="AH136" i="9"/>
  <c r="AM136" i="9"/>
  <c r="AN136" i="9"/>
  <c r="AP136" i="9"/>
  <c r="AE136" i="9"/>
  <c r="AU136" i="9"/>
  <c r="AF136" i="9"/>
  <c r="AV136" i="9"/>
  <c r="AT136" i="9"/>
  <c r="AY136" i="9"/>
  <c r="AJ136" i="9"/>
  <c r="AZ136" i="9"/>
  <c r="AX136" i="9"/>
  <c r="AL136" i="9"/>
  <c r="Z136" i="9"/>
  <c r="AQ136" i="9"/>
  <c r="AB136" i="9"/>
  <c r="AR136" i="9"/>
  <c r="AY121" i="9"/>
  <c r="AZ121" i="9"/>
  <c r="AX53" i="9"/>
  <c r="AX121" i="9"/>
  <c r="AZ53" i="9"/>
  <c r="AL121" i="9"/>
  <c r="Z121" i="9"/>
  <c r="AQ121" i="9"/>
  <c r="AB121" i="9"/>
  <c r="AR121" i="9"/>
  <c r="AT121" i="9"/>
  <c r="AJ58" i="9"/>
  <c r="AJ121" i="9"/>
  <c r="AH53" i="9"/>
  <c r="AH121" i="9"/>
  <c r="AM121" i="9"/>
  <c r="AN53" i="9"/>
  <c r="AN121" i="9"/>
  <c r="AP121" i="9"/>
  <c r="AE121" i="9"/>
  <c r="AU121" i="9"/>
  <c r="AF121" i="9"/>
  <c r="AV121" i="9"/>
  <c r="AY58" i="9"/>
  <c r="AQ53" i="9"/>
  <c r="AL53" i="9"/>
  <c r="AL58" i="9"/>
  <c r="AM58" i="9"/>
  <c r="AJ53" i="9"/>
  <c r="AR58" i="9"/>
  <c r="AE106" i="9"/>
  <c r="AE91" i="9"/>
  <c r="AE76" i="9"/>
  <c r="AF106" i="9"/>
  <c r="AF91" i="9"/>
  <c r="AF76" i="9"/>
  <c r="AV58" i="9"/>
  <c r="AT106" i="9"/>
  <c r="AT91" i="9"/>
  <c r="AT76" i="9"/>
  <c r="AY106" i="9"/>
  <c r="AY91" i="9"/>
  <c r="AY76" i="9"/>
  <c r="AZ106" i="9"/>
  <c r="AZ91" i="9"/>
  <c r="AZ76" i="9"/>
  <c r="AU53" i="9"/>
  <c r="AF58" i="9"/>
  <c r="AZ58" i="9"/>
  <c r="AH106" i="9"/>
  <c r="AH91" i="9"/>
  <c r="AH76" i="9"/>
  <c r="AX106" i="9"/>
  <c r="AX91" i="9"/>
  <c r="AX76" i="9"/>
  <c r="AM106" i="9"/>
  <c r="AM91" i="9"/>
  <c r="AM76" i="9"/>
  <c r="Y91" i="9"/>
  <c r="AN106" i="9"/>
  <c r="AN91" i="9"/>
  <c r="AN76" i="9"/>
  <c r="AR53" i="9"/>
  <c r="AQ58" i="9"/>
  <c r="AP53" i="9"/>
  <c r="AI53" i="9"/>
  <c r="AY53" i="9"/>
  <c r="AT58" i="9"/>
  <c r="AP106" i="9"/>
  <c r="AP91" i="9"/>
  <c r="AP76" i="9"/>
  <c r="AU106" i="9"/>
  <c r="AU76" i="9"/>
  <c r="AU91" i="9"/>
  <c r="AV106" i="9"/>
  <c r="AV91" i="9"/>
  <c r="AV76" i="9"/>
  <c r="AJ106" i="9"/>
  <c r="AJ91" i="9"/>
  <c r="AJ76" i="9"/>
  <c r="AE53" i="9"/>
  <c r="AP58" i="9"/>
  <c r="AL106" i="9"/>
  <c r="AL91" i="9"/>
  <c r="AL76" i="9"/>
  <c r="Z106" i="9"/>
  <c r="Z91" i="9"/>
  <c r="Z76" i="9"/>
  <c r="AQ106" i="9"/>
  <c r="AQ91" i="9"/>
  <c r="AQ76" i="9"/>
  <c r="AB106" i="9"/>
  <c r="AB91" i="9"/>
  <c r="AB76" i="9"/>
  <c r="AR106" i="9"/>
  <c r="AR91" i="9"/>
  <c r="AR76" i="9"/>
  <c r="AF53" i="9"/>
  <c r="AV53" i="9"/>
  <c r="AE58" i="9"/>
  <c r="AU58" i="9"/>
  <c r="AT53" i="9"/>
  <c r="AB58" i="9"/>
  <c r="AM53" i="9"/>
  <c r="AH58" i="9"/>
  <c r="AX58" i="9"/>
  <c r="AN58" i="9"/>
  <c r="F13" i="18"/>
  <c r="F14" i="18"/>
  <c r="F15" i="18"/>
  <c r="F18" i="18"/>
  <c r="F19" i="18"/>
  <c r="F20" i="18"/>
  <c r="F21" i="18"/>
  <c r="F22" i="18"/>
  <c r="F25" i="18"/>
  <c r="D45" i="18" s="1"/>
  <c r="H24" i="2"/>
  <c r="G41" i="18" l="1"/>
  <c r="W41" i="18"/>
  <c r="W54" i="18" s="1"/>
  <c r="AM41" i="18"/>
  <c r="T41" i="18"/>
  <c r="T54" i="18" s="1"/>
  <c r="AJ41" i="18"/>
  <c r="AZ41" i="18"/>
  <c r="I41" i="18"/>
  <c r="AO41" i="18"/>
  <c r="AO54" i="18" s="1"/>
  <c r="Z41" i="18"/>
  <c r="AC41" i="18"/>
  <c r="N41" i="18"/>
  <c r="AE41" i="18"/>
  <c r="AE54" i="18" s="1"/>
  <c r="L41" i="18"/>
  <c r="AR41" i="18"/>
  <c r="AP41" i="18"/>
  <c r="AT41" i="18"/>
  <c r="AL41" i="18"/>
  <c r="AY41" i="18"/>
  <c r="K41" i="18"/>
  <c r="K54" i="18" s="1"/>
  <c r="AA41" i="18"/>
  <c r="AA54" i="18" s="1"/>
  <c r="AQ41" i="18"/>
  <c r="H41" i="18"/>
  <c r="X41" i="18"/>
  <c r="AN41" i="18"/>
  <c r="Q41" i="18"/>
  <c r="AW41" i="18"/>
  <c r="AW54" i="18" s="1"/>
  <c r="AH41" i="18"/>
  <c r="AS41" i="18"/>
  <c r="AD41" i="18"/>
  <c r="AK41" i="18"/>
  <c r="F41" i="18"/>
  <c r="V41" i="18"/>
  <c r="V54" i="18" s="1"/>
  <c r="O41" i="18"/>
  <c r="AU41" i="18"/>
  <c r="AB41" i="18"/>
  <c r="Y41" i="18"/>
  <c r="Y54" i="18" s="1"/>
  <c r="J41" i="18"/>
  <c r="E41" i="18"/>
  <c r="S41" i="18"/>
  <c r="AI41" i="18"/>
  <c r="AV41" i="18"/>
  <c r="M41" i="18"/>
  <c r="P41" i="18"/>
  <c r="P54" i="18" s="1"/>
  <c r="AG41" i="18"/>
  <c r="AG54" i="18" s="1"/>
  <c r="R41" i="18"/>
  <c r="U41" i="18"/>
  <c r="AX41" i="18"/>
  <c r="AF41" i="18"/>
  <c r="AF54" i="18" s="1"/>
  <c r="I43" i="18"/>
  <c r="Y43" i="18"/>
  <c r="Y56" i="18" s="1"/>
  <c r="AO43" i="18"/>
  <c r="AO56" i="18" s="1"/>
  <c r="F43" i="18"/>
  <c r="V43" i="18"/>
  <c r="AL43" i="18"/>
  <c r="AL56" i="18" s="1"/>
  <c r="K43" i="18"/>
  <c r="K56" i="18" s="1"/>
  <c r="AQ43" i="18"/>
  <c r="AQ56" i="18" s="1"/>
  <c r="AB43" i="18"/>
  <c r="AV43" i="18"/>
  <c r="AV56" i="18" s="1"/>
  <c r="AM43" i="18"/>
  <c r="AM56" i="18" s="1"/>
  <c r="H43" i="18"/>
  <c r="AG43" i="18"/>
  <c r="AD43" i="18"/>
  <c r="AD56" i="18" s="1"/>
  <c r="AA43" i="18"/>
  <c r="AR43" i="18"/>
  <c r="AR56" i="18" s="1"/>
  <c r="AE43" i="18"/>
  <c r="U43" i="18"/>
  <c r="M43" i="18"/>
  <c r="AC43" i="18"/>
  <c r="AC56" i="18" s="1"/>
  <c r="AS43" i="18"/>
  <c r="AS56" i="18" s="1"/>
  <c r="J43" i="18"/>
  <c r="Z43" i="18"/>
  <c r="Z56" i="18" s="1"/>
  <c r="AP43" i="18"/>
  <c r="AP56" i="18" s="1"/>
  <c r="S43" i="18"/>
  <c r="AY43" i="18"/>
  <c r="AY56" i="18" s="1"/>
  <c r="AJ43" i="18"/>
  <c r="AJ56" i="18" s="1"/>
  <c r="O43" i="18"/>
  <c r="O56" i="18" s="1"/>
  <c r="W43" i="18"/>
  <c r="AN43" i="18"/>
  <c r="AN56" i="18" s="1"/>
  <c r="X43" i="18"/>
  <c r="X56" i="18" s="1"/>
  <c r="Q43" i="18"/>
  <c r="Q56" i="18" s="1"/>
  <c r="AW43" i="18"/>
  <c r="AW56" i="18" s="1"/>
  <c r="N43" i="18"/>
  <c r="AT43" i="18"/>
  <c r="AT56" i="18" s="1"/>
  <c r="L43" i="18"/>
  <c r="L56" i="18" s="1"/>
  <c r="P43" i="18"/>
  <c r="AK43" i="18"/>
  <c r="AK56" i="18" s="1"/>
  <c r="E43" i="18"/>
  <c r="R43" i="18"/>
  <c r="AI43" i="18"/>
  <c r="AI56" i="18" s="1"/>
  <c r="T43" i="18"/>
  <c r="G43" i="18"/>
  <c r="AX43" i="18"/>
  <c r="AX56" i="18" s="1"/>
  <c r="AH43" i="18"/>
  <c r="AZ43" i="18"/>
  <c r="AZ56" i="18" s="1"/>
  <c r="AF43" i="18"/>
  <c r="AU43" i="18"/>
  <c r="AU56" i="18" s="1"/>
  <c r="J44" i="18"/>
  <c r="Z44" i="18"/>
  <c r="AP44" i="18"/>
  <c r="AP57" i="18" s="1"/>
  <c r="G44" i="18"/>
  <c r="W44" i="18"/>
  <c r="AM44" i="18"/>
  <c r="AM57" i="18" s="1"/>
  <c r="AB44" i="18"/>
  <c r="M44" i="18"/>
  <c r="AS44" i="18"/>
  <c r="AS57" i="18" s="1"/>
  <c r="P44" i="18"/>
  <c r="P57" i="18" s="1"/>
  <c r="R44" i="18"/>
  <c r="R57" i="18" s="1"/>
  <c r="AX44" i="18"/>
  <c r="AX57" i="18" s="1"/>
  <c r="O44" i="18"/>
  <c r="AU44" i="18"/>
  <c r="AU57" i="18" s="1"/>
  <c r="L44" i="18"/>
  <c r="L57" i="18" s="1"/>
  <c r="AG44" i="18"/>
  <c r="I44" i="18"/>
  <c r="F44" i="18"/>
  <c r="AL44" i="18"/>
  <c r="AL57" i="18" s="1"/>
  <c r="N44" i="18"/>
  <c r="N57" i="18" s="1"/>
  <c r="AD44" i="18"/>
  <c r="AT44" i="18"/>
  <c r="AT57" i="18" s="1"/>
  <c r="K44" i="18"/>
  <c r="K57" i="18" s="1"/>
  <c r="AA44" i="18"/>
  <c r="AA57" i="18" s="1"/>
  <c r="AQ44" i="18"/>
  <c r="AQ57" i="18" s="1"/>
  <c r="AJ44" i="18"/>
  <c r="AJ57" i="18" s="1"/>
  <c r="U44" i="18"/>
  <c r="U57" i="18" s="1"/>
  <c r="E44" i="18"/>
  <c r="AF44" i="18"/>
  <c r="Q44" i="18"/>
  <c r="Q57" i="18" s="1"/>
  <c r="X44" i="18"/>
  <c r="H44" i="18"/>
  <c r="AO44" i="18"/>
  <c r="AH44" i="18"/>
  <c r="AE44" i="18"/>
  <c r="AE57" i="18" s="1"/>
  <c r="AR44" i="18"/>
  <c r="AR57" i="18" s="1"/>
  <c r="AC44" i="18"/>
  <c r="AV44" i="18"/>
  <c r="AV57" i="18" s="1"/>
  <c r="AN44" i="18"/>
  <c r="AN57" i="18" s="1"/>
  <c r="Y44" i="18"/>
  <c r="Y57" i="18" s="1"/>
  <c r="V44" i="18"/>
  <c r="AI44" i="18"/>
  <c r="AI57" i="18" s="1"/>
  <c r="AZ44" i="18"/>
  <c r="AZ57" i="18" s="1"/>
  <c r="AK44" i="18"/>
  <c r="AK57" i="18" s="1"/>
  <c r="AW44" i="18"/>
  <c r="AW57" i="18" s="1"/>
  <c r="S44" i="18"/>
  <c r="S57" i="18" s="1"/>
  <c r="AY44" i="18"/>
  <c r="AY57" i="18" s="1"/>
  <c r="T44" i="18"/>
  <c r="T57" i="18" s="1"/>
  <c r="H42" i="18"/>
  <c r="X42" i="18"/>
  <c r="AN42" i="18"/>
  <c r="AN55" i="18" s="1"/>
  <c r="U42" i="18"/>
  <c r="AK42" i="18"/>
  <c r="AK55" i="18" s="1"/>
  <c r="E42" i="18"/>
  <c r="Z42" i="18"/>
  <c r="Z55" i="18" s="1"/>
  <c r="K42" i="18"/>
  <c r="K55" i="18" s="1"/>
  <c r="AQ42" i="18"/>
  <c r="AQ55" i="18" s="1"/>
  <c r="AT42" i="18"/>
  <c r="AT55" i="18" s="1"/>
  <c r="AE42" i="18"/>
  <c r="F42" i="18"/>
  <c r="AL42" i="18"/>
  <c r="AL55" i="18" s="1"/>
  <c r="P42" i="18"/>
  <c r="AV42" i="18"/>
  <c r="AV55" i="18" s="1"/>
  <c r="AS42" i="18"/>
  <c r="AS55" i="18" s="1"/>
  <c r="J42" i="18"/>
  <c r="AA42" i="18"/>
  <c r="V42" i="18"/>
  <c r="V55" i="18" s="1"/>
  <c r="AJ42" i="18"/>
  <c r="AJ55" i="18" s="1"/>
  <c r="L42" i="18"/>
  <c r="AB42" i="18"/>
  <c r="AR42" i="18"/>
  <c r="AR55" i="18" s="1"/>
  <c r="I42" i="18"/>
  <c r="I55" i="18" s="1"/>
  <c r="Y42" i="18"/>
  <c r="AO42" i="18"/>
  <c r="AO55" i="18" s="1"/>
  <c r="AH42" i="18"/>
  <c r="AH55" i="18" s="1"/>
  <c r="S42" i="18"/>
  <c r="S55" i="18" s="1"/>
  <c r="AY42" i="18"/>
  <c r="AY55" i="18" s="1"/>
  <c r="AU42" i="18"/>
  <c r="AU55" i="18" s="1"/>
  <c r="AF42" i="18"/>
  <c r="M42" i="18"/>
  <c r="AC42" i="18"/>
  <c r="AP42" i="18"/>
  <c r="AP55" i="18" s="1"/>
  <c r="N42" i="18"/>
  <c r="G42" i="18"/>
  <c r="AM42" i="18"/>
  <c r="AM55" i="18" s="1"/>
  <c r="T42" i="18"/>
  <c r="T55" i="18" s="1"/>
  <c r="AZ42" i="18"/>
  <c r="AZ55" i="18" s="1"/>
  <c r="O42" i="18"/>
  <c r="O55" i="18" s="1"/>
  <c r="W42" i="18"/>
  <c r="AW42" i="18"/>
  <c r="AI42" i="18"/>
  <c r="AI55" i="18" s="1"/>
  <c r="Q42" i="18"/>
  <c r="Q55" i="18" s="1"/>
  <c r="AD42" i="18"/>
  <c r="AG42" i="18"/>
  <c r="R42" i="18"/>
  <c r="AX42" i="18"/>
  <c r="AX55" i="18" s="1"/>
  <c r="P58" i="18"/>
  <c r="AH58" i="18"/>
  <c r="U55" i="18"/>
  <c r="Y55" i="18"/>
  <c r="AC55" i="18"/>
  <c r="AG55" i="18"/>
  <c r="R55" i="18"/>
  <c r="W55" i="18"/>
  <c r="AE55" i="18"/>
  <c r="X55" i="18"/>
  <c r="AB55" i="18"/>
  <c r="AF55" i="18"/>
  <c r="AD55" i="18"/>
  <c r="AA55" i="18"/>
  <c r="AG57" i="18"/>
  <c r="Z57" i="18"/>
  <c r="AH57" i="18"/>
  <c r="W57" i="18"/>
  <c r="X57" i="18"/>
  <c r="AB57" i="18"/>
  <c r="AF57" i="18"/>
  <c r="AC57" i="18"/>
  <c r="V57" i="18"/>
  <c r="AD57" i="18"/>
  <c r="U56" i="18"/>
  <c r="AG56" i="18"/>
  <c r="V56" i="18"/>
  <c r="S56" i="18"/>
  <c r="AA56" i="18"/>
  <c r="T56" i="18"/>
  <c r="AB56" i="18"/>
  <c r="AF56" i="18"/>
  <c r="R56" i="18"/>
  <c r="AH56" i="18"/>
  <c r="W56" i="18"/>
  <c r="AE56" i="18"/>
  <c r="Q54" i="18"/>
  <c r="U54" i="18"/>
  <c r="AC54" i="18"/>
  <c r="AH54" i="18"/>
  <c r="S54" i="18"/>
  <c r="X54" i="18"/>
  <c r="AB54" i="18"/>
  <c r="R54" i="18"/>
  <c r="Z54" i="18"/>
  <c r="AD54" i="18"/>
  <c r="I54" i="18"/>
  <c r="M54" i="18"/>
  <c r="J54" i="18"/>
  <c r="N54" i="18"/>
  <c r="O54" i="18"/>
  <c r="L54" i="18"/>
  <c r="I56" i="18"/>
  <c r="M56" i="18"/>
  <c r="J56" i="18"/>
  <c r="N56" i="18"/>
  <c r="P56" i="18"/>
  <c r="M55" i="18"/>
  <c r="P55" i="18"/>
  <c r="J55" i="18"/>
  <c r="N55" i="18"/>
  <c r="L55" i="18"/>
  <c r="I57" i="18"/>
  <c r="M57" i="18"/>
  <c r="J57" i="18"/>
  <c r="O57" i="18"/>
  <c r="F16" i="18"/>
  <c r="F23" i="18"/>
  <c r="BA41" i="20"/>
  <c r="BA40" i="20"/>
  <c r="BA39" i="20"/>
  <c r="BA38" i="20"/>
  <c r="BA37" i="20"/>
  <c r="BA36" i="20"/>
  <c r="BA35" i="20"/>
  <c r="BA34" i="20"/>
  <c r="BA33" i="20"/>
  <c r="E42" i="20"/>
  <c r="E7" i="20" s="1"/>
  <c r="F42" i="20"/>
  <c r="F7" i="20" s="1"/>
  <c r="G42" i="20"/>
  <c r="G7" i="20" s="1"/>
  <c r="H42" i="20"/>
  <c r="H7" i="20" s="1"/>
  <c r="I42" i="20"/>
  <c r="I7" i="20" s="1"/>
  <c r="J42" i="20"/>
  <c r="J7" i="20" s="1"/>
  <c r="K42" i="20"/>
  <c r="K7" i="20" s="1"/>
  <c r="L42" i="20"/>
  <c r="L7" i="20" s="1"/>
  <c r="M42" i="20"/>
  <c r="M7" i="20" s="1"/>
  <c r="N42" i="20"/>
  <c r="N7" i="20" s="1"/>
  <c r="AQ42" i="20"/>
  <c r="AQ7" i="20" s="1"/>
  <c r="AR42" i="20"/>
  <c r="AR7" i="20" s="1"/>
  <c r="AS42" i="20"/>
  <c r="AS7" i="20" s="1"/>
  <c r="AT42" i="20"/>
  <c r="AT7" i="20" s="1"/>
  <c r="AU42" i="20"/>
  <c r="AU7" i="20" s="1"/>
  <c r="AV42" i="20"/>
  <c r="AV7" i="20" s="1"/>
  <c r="AW42" i="20"/>
  <c r="AW7" i="20" s="1"/>
  <c r="AX42" i="20"/>
  <c r="AX7" i="20" s="1"/>
  <c r="AY42" i="20"/>
  <c r="AY7" i="20" s="1"/>
  <c r="AZ42" i="20"/>
  <c r="AZ7" i="20" s="1"/>
  <c r="AI46" i="18" l="1"/>
  <c r="AI59" i="18" s="1"/>
  <c r="AI60" i="18" s="1"/>
  <c r="AI54" i="18"/>
  <c r="AS46" i="18"/>
  <c r="AS59" i="18" s="1"/>
  <c r="AS60" i="18" s="1"/>
  <c r="AS54" i="18"/>
  <c r="AN46" i="18"/>
  <c r="AN59" i="18" s="1"/>
  <c r="AN60" i="18" s="1"/>
  <c r="AN54" i="18"/>
  <c r="AT46" i="18"/>
  <c r="AT59" i="18" s="1"/>
  <c r="AT60" i="18" s="1"/>
  <c r="AT54" i="18"/>
  <c r="AX46" i="18"/>
  <c r="AX59" i="18" s="1"/>
  <c r="AX54" i="18"/>
  <c r="AP46" i="18"/>
  <c r="AP59" i="18" s="1"/>
  <c r="AP54" i="18"/>
  <c r="AM46" i="18"/>
  <c r="AM59" i="18" s="1"/>
  <c r="AM60" i="18" s="1"/>
  <c r="AM54" i="18"/>
  <c r="AW46" i="18"/>
  <c r="AW59" i="18" s="1"/>
  <c r="AW55" i="18"/>
  <c r="AU46" i="18"/>
  <c r="AU59" i="18" s="1"/>
  <c r="AU60" i="18" s="1"/>
  <c r="AU54" i="18"/>
  <c r="AK46" i="18"/>
  <c r="AK59" i="18" s="1"/>
  <c r="AK60" i="18" s="1"/>
  <c r="AK54" i="18"/>
  <c r="AY46" i="18"/>
  <c r="AY59" i="18" s="1"/>
  <c r="AY54" i="18"/>
  <c r="AR46" i="18"/>
  <c r="AR59" i="18" s="1"/>
  <c r="AR60" i="18" s="1"/>
  <c r="AR54" i="18"/>
  <c r="AZ46" i="18"/>
  <c r="AZ59" i="18" s="1"/>
  <c r="AZ54" i="18"/>
  <c r="AO46" i="18"/>
  <c r="AO59" i="18" s="1"/>
  <c r="AO57" i="18"/>
  <c r="AV46" i="18"/>
  <c r="AV59" i="18" s="1"/>
  <c r="AV60" i="18" s="1"/>
  <c r="AV54" i="18"/>
  <c r="AQ46" i="18"/>
  <c r="AQ59" i="18" s="1"/>
  <c r="AQ54" i="18"/>
  <c r="AL46" i="18"/>
  <c r="AL59" i="18" s="1"/>
  <c r="AL60" i="18" s="1"/>
  <c r="AL54" i="18"/>
  <c r="AJ46" i="18"/>
  <c r="AJ59" i="18" s="1"/>
  <c r="AJ60" i="18" s="1"/>
  <c r="AJ54" i="18"/>
  <c r="V46" i="18"/>
  <c r="V59" i="18" s="1"/>
  <c r="V60" i="18" s="1"/>
  <c r="V53" i="18"/>
  <c r="Z53" i="18"/>
  <c r="Z46" i="18"/>
  <c r="Z59" i="18" s="1"/>
  <c r="Z60" i="18" s="1"/>
  <c r="AF53" i="18"/>
  <c r="AF46" i="18"/>
  <c r="AF59" i="18" s="1"/>
  <c r="AF60" i="18" s="1"/>
  <c r="R53" i="18"/>
  <c r="R46" i="18"/>
  <c r="R59" i="18" s="1"/>
  <c r="R60" i="18" s="1"/>
  <c r="AD53" i="18"/>
  <c r="AD46" i="18"/>
  <c r="AD59" i="18" s="1"/>
  <c r="AD60" i="18" s="1"/>
  <c r="X53" i="18"/>
  <c r="X46" i="18"/>
  <c r="X59" i="18" s="1"/>
  <c r="X60" i="18" s="1"/>
  <c r="AH53" i="18"/>
  <c r="AH46" i="18"/>
  <c r="AH59" i="18" s="1"/>
  <c r="AH60" i="18" s="1"/>
  <c r="AC53" i="18"/>
  <c r="AC46" i="18"/>
  <c r="AC59" i="18" s="1"/>
  <c r="AC60" i="18" s="1"/>
  <c r="T53" i="18"/>
  <c r="T46" i="18"/>
  <c r="T59" i="18" s="1"/>
  <c r="T60" i="18" s="1"/>
  <c r="Y53" i="18"/>
  <c r="Y46" i="18"/>
  <c r="Y59" i="18" s="1"/>
  <c r="Y60" i="18" s="1"/>
  <c r="AA46" i="18"/>
  <c r="AA59" i="18" s="1"/>
  <c r="AA60" i="18" s="1"/>
  <c r="AA53" i="18"/>
  <c r="AE46" i="18"/>
  <c r="AE59" i="18" s="1"/>
  <c r="AE60" i="18" s="1"/>
  <c r="AE53" i="18"/>
  <c r="U53" i="18"/>
  <c r="U46" i="18"/>
  <c r="U59" i="18" s="1"/>
  <c r="U60" i="18" s="1"/>
  <c r="S46" i="18"/>
  <c r="S59" i="18" s="1"/>
  <c r="S60" i="18" s="1"/>
  <c r="S53" i="18"/>
  <c r="AB53" i="18"/>
  <c r="AB46" i="18"/>
  <c r="AB59" i="18" s="1"/>
  <c r="AB60" i="18" s="1"/>
  <c r="W53" i="18"/>
  <c r="W46" i="18"/>
  <c r="W59" i="18" s="1"/>
  <c r="W60" i="18" s="1"/>
  <c r="AG53" i="18"/>
  <c r="AG46" i="18"/>
  <c r="AG59" i="18" s="1"/>
  <c r="AG60" i="18" s="1"/>
  <c r="Q53" i="18"/>
  <c r="Q46" i="18"/>
  <c r="Q59" i="18" s="1"/>
  <c r="Q60" i="18" s="1"/>
  <c r="P53" i="18"/>
  <c r="P46" i="18"/>
  <c r="P59" i="18" s="1"/>
  <c r="L53" i="18"/>
  <c r="L46" i="18"/>
  <c r="L59" i="18" s="1"/>
  <c r="N53" i="18"/>
  <c r="N46" i="18"/>
  <c r="N59" i="18" s="1"/>
  <c r="O46" i="18"/>
  <c r="O59" i="18" s="1"/>
  <c r="O53" i="18"/>
  <c r="J53" i="18"/>
  <c r="J46" i="18"/>
  <c r="J59" i="18" s="1"/>
  <c r="K46" i="18"/>
  <c r="K59" i="18" s="1"/>
  <c r="K53" i="18"/>
  <c r="M53" i="18"/>
  <c r="M46" i="18"/>
  <c r="M59" i="18" s="1"/>
  <c r="I53" i="18"/>
  <c r="I46" i="18"/>
  <c r="I59" i="18" s="1"/>
  <c r="H21" i="2" l="1"/>
  <c r="H20" i="2"/>
  <c r="H19" i="2"/>
  <c r="H18" i="2"/>
  <c r="H14" i="2"/>
  <c r="H13" i="2"/>
  <c r="H15" i="2" l="1"/>
  <c r="H22" i="2"/>
  <c r="C36" i="2"/>
  <c r="C37" i="2"/>
  <c r="C35" i="2"/>
  <c r="C39" i="2"/>
  <c r="C40" i="2" l="1"/>
  <c r="D149" i="9"/>
  <c r="D150" i="9"/>
  <c r="N7" i="9"/>
  <c r="C154" i="9" s="1"/>
  <c r="M7" i="9"/>
  <c r="D33" i="9" s="1"/>
  <c r="BC33" i="9" s="1"/>
  <c r="N21" i="9"/>
  <c r="E163" i="9" s="1"/>
  <c r="J23" i="26"/>
  <c r="I23" i="26"/>
  <c r="H23" i="26"/>
  <c r="G23" i="26"/>
  <c r="N18" i="9"/>
  <c r="N17" i="9"/>
  <c r="N14" i="9"/>
  <c r="J16" i="26"/>
  <c r="I16" i="26"/>
  <c r="H16" i="26"/>
  <c r="G16" i="26"/>
  <c r="N11" i="9"/>
  <c r="E157" i="9" s="1"/>
  <c r="BB157" i="9" s="1"/>
  <c r="N10" i="9"/>
  <c r="E156" i="9" s="1"/>
  <c r="BB156" i="9" s="1"/>
  <c r="N9" i="9"/>
  <c r="E155" i="9" s="1"/>
  <c r="BB155" i="9" s="1"/>
  <c r="M21" i="9"/>
  <c r="E148" i="9" s="1"/>
  <c r="J23" i="25"/>
  <c r="I23" i="25"/>
  <c r="H23" i="25"/>
  <c r="G23" i="25"/>
  <c r="M18" i="9"/>
  <c r="M17" i="9"/>
  <c r="M14" i="9"/>
  <c r="J16" i="25"/>
  <c r="I16" i="25"/>
  <c r="H16" i="25"/>
  <c r="G16" i="25"/>
  <c r="M11" i="9"/>
  <c r="E142" i="9" s="1"/>
  <c r="BB142" i="9" s="1"/>
  <c r="M10" i="9"/>
  <c r="E141" i="9" s="1"/>
  <c r="BB141" i="9" s="1"/>
  <c r="M9" i="9"/>
  <c r="E140" i="9" s="1"/>
  <c r="BB140" i="9" s="1"/>
  <c r="BA166" i="9" l="1"/>
  <c r="AI166" i="9"/>
  <c r="BA151" i="9"/>
  <c r="AI151" i="9"/>
  <c r="AC166" i="9"/>
  <c r="AC151" i="9"/>
  <c r="E164" i="9"/>
  <c r="E149" i="9"/>
  <c r="C139" i="9"/>
  <c r="D34" i="9"/>
  <c r="BC34" i="9" s="1"/>
  <c r="M12" i="9"/>
  <c r="N12" i="9"/>
  <c r="BB143" i="9" l="1"/>
  <c r="BB158" i="9"/>
  <c r="BB147" i="9"/>
  <c r="BB146" i="9"/>
  <c r="BB148" i="9"/>
  <c r="BB162" i="9"/>
  <c r="BB161" i="9"/>
  <c r="BB163" i="9"/>
  <c r="I21" i="9"/>
  <c r="J21" i="9"/>
  <c r="E103" i="9" s="1"/>
  <c r="K21" i="9"/>
  <c r="D104" i="9"/>
  <c r="L21" i="9"/>
  <c r="C58" i="18"/>
  <c r="C57" i="18"/>
  <c r="C51" i="18"/>
  <c r="C52" i="18"/>
  <c r="C53" i="18"/>
  <c r="C54" i="18"/>
  <c r="C55" i="18"/>
  <c r="C56" i="18"/>
  <c r="C50" i="18"/>
  <c r="B56" i="18"/>
  <c r="B57" i="18"/>
  <c r="B58" i="18"/>
  <c r="B54" i="18"/>
  <c r="B53" i="18"/>
  <c r="B51" i="18"/>
  <c r="B52" i="18"/>
  <c r="B55" i="18"/>
  <c r="B50" i="18"/>
  <c r="C45" i="18"/>
  <c r="B45" i="18"/>
  <c r="AI121" i="9" l="1"/>
  <c r="E118" i="9"/>
  <c r="AI136" i="9"/>
  <c r="E133" i="9"/>
  <c r="AI91" i="9"/>
  <c r="E88" i="9"/>
  <c r="BA106" i="9"/>
  <c r="AI106" i="9"/>
  <c r="AC121" i="9"/>
  <c r="BA121" i="9"/>
  <c r="AC136" i="9"/>
  <c r="BA136" i="9"/>
  <c r="BA91" i="9"/>
  <c r="AC106" i="9"/>
  <c r="H21" i="9"/>
  <c r="E21" i="9"/>
  <c r="F21" i="9"/>
  <c r="D21" i="9"/>
  <c r="C21" i="9"/>
  <c r="C163" i="9" s="1"/>
  <c r="B163" i="9" s="1"/>
  <c r="G21" i="9"/>
  <c r="AI76" i="9" l="1"/>
  <c r="E73" i="9"/>
  <c r="AI58" i="9"/>
  <c r="E45" i="9"/>
  <c r="AC76" i="9"/>
  <c r="BA76" i="9"/>
  <c r="BB133" i="9"/>
  <c r="BB103" i="9"/>
  <c r="BB118" i="9"/>
  <c r="BB88" i="9"/>
  <c r="BA45" i="18"/>
  <c r="N16" i="9"/>
  <c r="M16" i="9"/>
  <c r="C118" i="9"/>
  <c r="C133" i="9"/>
  <c r="D118" i="9"/>
  <c r="D133" i="9"/>
  <c r="C88" i="9"/>
  <c r="C103" i="9"/>
  <c r="D88" i="9"/>
  <c r="D103" i="9"/>
  <c r="D45" i="9"/>
  <c r="D73" i="9"/>
  <c r="C45" i="9"/>
  <c r="C148" i="9" s="1"/>
  <c r="B148" i="9" s="1"/>
  <c r="C73" i="9"/>
  <c r="C58" i="9"/>
  <c r="D58" i="9"/>
  <c r="BA58" i="9" l="1"/>
  <c r="BB73" i="9"/>
  <c r="AC58" i="9"/>
  <c r="Z58" i="9"/>
  <c r="BB45" i="9"/>
  <c r="B41" i="20"/>
  <c r="B29" i="20"/>
  <c r="M15" i="9"/>
  <c r="C41" i="20"/>
  <c r="C29" i="20"/>
  <c r="N15" i="9"/>
  <c r="D148" i="9"/>
  <c r="D163" i="9"/>
  <c r="AF164" i="9" l="1"/>
  <c r="AF165" i="9" s="1"/>
  <c r="AF34" i="9" s="1"/>
  <c r="AF167" i="9" s="1"/>
  <c r="AJ164" i="9"/>
  <c r="AJ165" i="9" s="1"/>
  <c r="AJ34" i="9" s="1"/>
  <c r="AJ167" i="9" s="1"/>
  <c r="AN164" i="9"/>
  <c r="AN165" i="9" s="1"/>
  <c r="AN34" i="9" s="1"/>
  <c r="AN167" i="9" s="1"/>
  <c r="AR164" i="9"/>
  <c r="AR165" i="9" s="1"/>
  <c r="AR34" i="9" s="1"/>
  <c r="AR167" i="9" s="1"/>
  <c r="AV164" i="9"/>
  <c r="AV165" i="9" s="1"/>
  <c r="AV34" i="9" s="1"/>
  <c r="AV167" i="9" s="1"/>
  <c r="AZ164" i="9"/>
  <c r="AZ165" i="9" s="1"/>
  <c r="AZ34" i="9" s="1"/>
  <c r="AZ167" i="9" s="1"/>
  <c r="AG164" i="9"/>
  <c r="AG165" i="9" s="1"/>
  <c r="AG34" i="9" s="1"/>
  <c r="AG167" i="9" s="1"/>
  <c r="AK164" i="9"/>
  <c r="AK165" i="9" s="1"/>
  <c r="AK34" i="9" s="1"/>
  <c r="AK167" i="9" s="1"/>
  <c r="AO164" i="9"/>
  <c r="AO165" i="9" s="1"/>
  <c r="AO34" i="9" s="1"/>
  <c r="AO167" i="9" s="1"/>
  <c r="AS164" i="9"/>
  <c r="AS165" i="9" s="1"/>
  <c r="AS34" i="9" s="1"/>
  <c r="AS167" i="9" s="1"/>
  <c r="AW164" i="9"/>
  <c r="AW165" i="9" s="1"/>
  <c r="AW34" i="9" s="1"/>
  <c r="AW167" i="9" s="1"/>
  <c r="BA164" i="9"/>
  <c r="BA165" i="9" s="1"/>
  <c r="BA34" i="9" s="1"/>
  <c r="BA167" i="9" s="1"/>
  <c r="AD164" i="9"/>
  <c r="AD165" i="9" s="1"/>
  <c r="AD34" i="9" s="1"/>
  <c r="AD167" i="9" s="1"/>
  <c r="AL164" i="9"/>
  <c r="AL165" i="9" s="1"/>
  <c r="AL34" i="9" s="1"/>
  <c r="AL167" i="9" s="1"/>
  <c r="AT164" i="9"/>
  <c r="AT165" i="9" s="1"/>
  <c r="AT34" i="9" s="1"/>
  <c r="AT167" i="9" s="1"/>
  <c r="AE164" i="9"/>
  <c r="AE165" i="9" s="1"/>
  <c r="AE34" i="9" s="1"/>
  <c r="AE167" i="9" s="1"/>
  <c r="AM164" i="9"/>
  <c r="AM165" i="9" s="1"/>
  <c r="AM34" i="9" s="1"/>
  <c r="AM167" i="9" s="1"/>
  <c r="AU164" i="9"/>
  <c r="AU165" i="9" s="1"/>
  <c r="AU34" i="9" s="1"/>
  <c r="AU167" i="9" s="1"/>
  <c r="AH164" i="9"/>
  <c r="AH165" i="9" s="1"/>
  <c r="AH34" i="9" s="1"/>
  <c r="AH167" i="9" s="1"/>
  <c r="AX164" i="9"/>
  <c r="AX165" i="9" s="1"/>
  <c r="AX34" i="9" s="1"/>
  <c r="AX167" i="9" s="1"/>
  <c r="AI164" i="9"/>
  <c r="AI165" i="9" s="1"/>
  <c r="AI34" i="9" s="1"/>
  <c r="AI167" i="9" s="1"/>
  <c r="AY164" i="9"/>
  <c r="AY165" i="9" s="1"/>
  <c r="AY34" i="9" s="1"/>
  <c r="AY167" i="9" s="1"/>
  <c r="AP164" i="9"/>
  <c r="AP165" i="9" s="1"/>
  <c r="AP34" i="9" s="1"/>
  <c r="AP167" i="9" s="1"/>
  <c r="AQ164" i="9"/>
  <c r="AQ165" i="9" s="1"/>
  <c r="AQ34" i="9" s="1"/>
  <c r="AQ167" i="9" s="1"/>
  <c r="AE149" i="9"/>
  <c r="AE150" i="9" s="1"/>
  <c r="AE33" i="9" s="1"/>
  <c r="AE152" i="9" s="1"/>
  <c r="AI149" i="9"/>
  <c r="AI150" i="9" s="1"/>
  <c r="AI33" i="9" s="1"/>
  <c r="AI152" i="9" s="1"/>
  <c r="AM149" i="9"/>
  <c r="AM150" i="9" s="1"/>
  <c r="AM33" i="9" s="1"/>
  <c r="AM152" i="9" s="1"/>
  <c r="AQ149" i="9"/>
  <c r="AQ150" i="9" s="1"/>
  <c r="AQ33" i="9" s="1"/>
  <c r="AQ152" i="9" s="1"/>
  <c r="AU149" i="9"/>
  <c r="AU150" i="9" s="1"/>
  <c r="AU33" i="9" s="1"/>
  <c r="AU152" i="9" s="1"/>
  <c r="AY149" i="9"/>
  <c r="AY150" i="9" s="1"/>
  <c r="AY33" i="9" s="1"/>
  <c r="AY152" i="9" s="1"/>
  <c r="AF149" i="9"/>
  <c r="AF150" i="9" s="1"/>
  <c r="AF33" i="9" s="1"/>
  <c r="AF152" i="9" s="1"/>
  <c r="AJ149" i="9"/>
  <c r="AJ150" i="9" s="1"/>
  <c r="AJ33" i="9" s="1"/>
  <c r="AJ152" i="9" s="1"/>
  <c r="AN149" i="9"/>
  <c r="AN150" i="9" s="1"/>
  <c r="AN33" i="9" s="1"/>
  <c r="AN152" i="9" s="1"/>
  <c r="AR149" i="9"/>
  <c r="AR150" i="9" s="1"/>
  <c r="AR33" i="9" s="1"/>
  <c r="AR152" i="9" s="1"/>
  <c r="AV149" i="9"/>
  <c r="AV150" i="9" s="1"/>
  <c r="AV33" i="9" s="1"/>
  <c r="AV152" i="9" s="1"/>
  <c r="AZ149" i="9"/>
  <c r="AZ150" i="9" s="1"/>
  <c r="AZ33" i="9" s="1"/>
  <c r="AZ152" i="9" s="1"/>
  <c r="AK149" i="9"/>
  <c r="AK150" i="9" s="1"/>
  <c r="AK33" i="9" s="1"/>
  <c r="AK152" i="9" s="1"/>
  <c r="AS149" i="9"/>
  <c r="AS150" i="9" s="1"/>
  <c r="AS33" i="9" s="1"/>
  <c r="AS152" i="9" s="1"/>
  <c r="BA149" i="9"/>
  <c r="BA150" i="9" s="1"/>
  <c r="BA33" i="9" s="1"/>
  <c r="BA152" i="9" s="1"/>
  <c r="AD149" i="9"/>
  <c r="AD150" i="9" s="1"/>
  <c r="AD33" i="9" s="1"/>
  <c r="AD152" i="9" s="1"/>
  <c r="AL149" i="9"/>
  <c r="AL150" i="9" s="1"/>
  <c r="AL33" i="9" s="1"/>
  <c r="AL152" i="9" s="1"/>
  <c r="AT149" i="9"/>
  <c r="AT150" i="9" s="1"/>
  <c r="AT33" i="9" s="1"/>
  <c r="AT152" i="9" s="1"/>
  <c r="AG149" i="9"/>
  <c r="AG150" i="9" s="1"/>
  <c r="AG33" i="9" s="1"/>
  <c r="AG152" i="9" s="1"/>
  <c r="AW149" i="9"/>
  <c r="AW150" i="9" s="1"/>
  <c r="AW33" i="9" s="1"/>
  <c r="AW152" i="9" s="1"/>
  <c r="AH149" i="9"/>
  <c r="AH150" i="9" s="1"/>
  <c r="AH33" i="9" s="1"/>
  <c r="AH152" i="9" s="1"/>
  <c r="AX149" i="9"/>
  <c r="AX150" i="9" s="1"/>
  <c r="AX33" i="9" s="1"/>
  <c r="AX152" i="9" s="1"/>
  <c r="AO149" i="9"/>
  <c r="AO150" i="9" s="1"/>
  <c r="AO33" i="9" s="1"/>
  <c r="AO152" i="9" s="1"/>
  <c r="AP149" i="9"/>
  <c r="AP150" i="9" s="1"/>
  <c r="AP33" i="9" s="1"/>
  <c r="AP152" i="9" s="1"/>
  <c r="AA164" i="9"/>
  <c r="AA165" i="9" s="1"/>
  <c r="AA34" i="9" s="1"/>
  <c r="AA167" i="9" s="1"/>
  <c r="Z164" i="9"/>
  <c r="Z165" i="9" s="1"/>
  <c r="Z34" i="9" s="1"/>
  <c r="Z167" i="9" s="1"/>
  <c r="AC164" i="9"/>
  <c r="AC165" i="9" s="1"/>
  <c r="AC34" i="9" s="1"/>
  <c r="AC167" i="9" s="1"/>
  <c r="AB164" i="9"/>
  <c r="AB165" i="9" s="1"/>
  <c r="AB34" i="9" s="1"/>
  <c r="AB167" i="9" s="1"/>
  <c r="AA149" i="9"/>
  <c r="AA150" i="9" s="1"/>
  <c r="AA33" i="9" s="1"/>
  <c r="AA152" i="9" s="1"/>
  <c r="AB149" i="9"/>
  <c r="AB150" i="9" s="1"/>
  <c r="AB33" i="9" s="1"/>
  <c r="AB152" i="9" s="1"/>
  <c r="Z149" i="9"/>
  <c r="Z150" i="9" s="1"/>
  <c r="Z33" i="9" s="1"/>
  <c r="Z152" i="9" s="1"/>
  <c r="AC149" i="9"/>
  <c r="AC150" i="9" s="1"/>
  <c r="AC33" i="9" s="1"/>
  <c r="AC152" i="9" s="1"/>
  <c r="BB160" i="9"/>
  <c r="BB145" i="9"/>
  <c r="J149" i="9"/>
  <c r="M19" i="9"/>
  <c r="H149" i="9"/>
  <c r="I149" i="9"/>
  <c r="G149" i="9"/>
  <c r="H164" i="9"/>
  <c r="N19" i="9"/>
  <c r="C38" i="2"/>
  <c r="D32" i="9"/>
  <c r="BC32" i="9" s="1"/>
  <c r="F164" i="9" l="1"/>
  <c r="BB159" i="9"/>
  <c r="F149" i="9"/>
  <c r="BB144" i="9"/>
  <c r="C4" i="23"/>
  <c r="B4" i="20"/>
  <c r="D62" i="18" l="1"/>
  <c r="C37" i="18"/>
  <c r="C38" i="18"/>
  <c r="C39" i="18"/>
  <c r="C40" i="18"/>
  <c r="C41" i="18"/>
  <c r="C42" i="18"/>
  <c r="C43" i="18"/>
  <c r="C44" i="18"/>
  <c r="B43" i="18"/>
  <c r="B44" i="18"/>
  <c r="B38" i="18"/>
  <c r="B39" i="18"/>
  <c r="B40" i="18"/>
  <c r="B41" i="18"/>
  <c r="B42" i="18"/>
  <c r="B37" i="18"/>
  <c r="E58" i="18"/>
  <c r="C66" i="18"/>
  <c r="G62" i="18"/>
  <c r="G58" i="18" s="1"/>
  <c r="H62" i="18"/>
  <c r="H58" i="18" s="1"/>
  <c r="F62" i="18"/>
  <c r="F58" i="18" s="1"/>
  <c r="B66" i="18"/>
  <c r="B65" i="18"/>
  <c r="E23" i="9"/>
  <c r="E91" i="9" s="1"/>
  <c r="E166" i="9" l="1"/>
  <c r="E150" i="9"/>
  <c r="E165" i="9"/>
  <c r="E151" i="9"/>
  <c r="E136" i="9"/>
  <c r="E121" i="9"/>
  <c r="E106" i="9"/>
  <c r="E58" i="9"/>
  <c r="E76" i="9"/>
  <c r="D57" i="18"/>
  <c r="D58" i="18"/>
  <c r="BA58" i="18" s="1"/>
  <c r="AX47" i="18"/>
  <c r="AX60" i="18" s="1"/>
  <c r="AO47" i="18"/>
  <c r="AO60" i="18" s="1"/>
  <c r="M47" i="18"/>
  <c r="M60" i="18" s="1"/>
  <c r="AW47" i="18"/>
  <c r="AW60" i="18" s="1"/>
  <c r="P47" i="18"/>
  <c r="P60" i="18" s="1"/>
  <c r="L47" i="18"/>
  <c r="L60" i="18" s="1"/>
  <c r="AZ47" i="18"/>
  <c r="AZ60" i="18" s="1"/>
  <c r="AQ47" i="18"/>
  <c r="AQ60" i="18" s="1"/>
  <c r="O47" i="18"/>
  <c r="O60" i="18" s="1"/>
  <c r="K47" i="18"/>
  <c r="K60" i="18" s="1"/>
  <c r="AY47" i="18"/>
  <c r="AY60" i="18" s="1"/>
  <c r="AP47" i="18"/>
  <c r="AP60" i="18" s="1"/>
  <c r="N47" i="18"/>
  <c r="N60" i="18" s="1"/>
  <c r="J47" i="18"/>
  <c r="J60" i="18" s="1"/>
  <c r="D56" i="18"/>
  <c r="F57" i="18"/>
  <c r="D53" i="18"/>
  <c r="D54" i="18"/>
  <c r="D55" i="18"/>
  <c r="G57" i="18"/>
  <c r="H57" i="18"/>
  <c r="E34" i="9" l="1"/>
  <c r="E33" i="9"/>
  <c r="E57" i="18"/>
  <c r="BA57" i="18" s="1"/>
  <c r="BA44" i="18"/>
  <c r="D40" i="2" l="1"/>
  <c r="E167" i="9"/>
  <c r="D39" i="2"/>
  <c r="E152" i="9"/>
  <c r="B24" i="23" l="1"/>
  <c r="B25" i="23"/>
  <c r="B26" i="23"/>
  <c r="B27" i="23"/>
  <c r="B23" i="23"/>
  <c r="D8" i="23" l="1"/>
  <c r="B16" i="23"/>
  <c r="B17" i="23"/>
  <c r="B18" i="23"/>
  <c r="B19" i="23"/>
  <c r="B15" i="23"/>
  <c r="J23" i="9" l="1"/>
  <c r="J166" i="9" s="1"/>
  <c r="J151" i="9" l="1"/>
  <c r="J136" i="9"/>
  <c r="J121" i="9"/>
  <c r="J91" i="9"/>
  <c r="J106" i="9"/>
  <c r="J58" i="9"/>
  <c r="J76" i="9"/>
  <c r="F23" i="9"/>
  <c r="D42" i="20"/>
  <c r="D7" i="20" s="1"/>
  <c r="F58" i="9" l="1"/>
  <c r="F91" i="9"/>
  <c r="F150" i="9"/>
  <c r="F166" i="9"/>
  <c r="F165" i="9"/>
  <c r="F121" i="9"/>
  <c r="F136" i="9"/>
  <c r="F106" i="9"/>
  <c r="F76" i="9"/>
  <c r="D20" i="20"/>
  <c r="D32" i="20" s="1"/>
  <c r="E20" i="20"/>
  <c r="F20" i="20"/>
  <c r="G20" i="20"/>
  <c r="H20" i="20"/>
  <c r="I20" i="20"/>
  <c r="J20" i="20"/>
  <c r="K20" i="20"/>
  <c r="L20" i="20"/>
  <c r="M20" i="20"/>
  <c r="N20" i="20"/>
  <c r="D9" i="20"/>
  <c r="E9" i="20"/>
  <c r="F9" i="20"/>
  <c r="G9" i="20"/>
  <c r="H9" i="20"/>
  <c r="I9" i="20"/>
  <c r="J9" i="20"/>
  <c r="K9" i="20"/>
  <c r="L9" i="20"/>
  <c r="M9" i="20"/>
  <c r="N9" i="20"/>
  <c r="AQ9" i="20"/>
  <c r="AR9" i="20"/>
  <c r="AS9" i="20"/>
  <c r="AT9" i="20"/>
  <c r="AU9" i="20"/>
  <c r="AV9" i="20"/>
  <c r="AW9" i="20"/>
  <c r="AX9" i="20"/>
  <c r="AY9" i="20"/>
  <c r="AZ9" i="20"/>
  <c r="D13" i="20"/>
  <c r="D14" i="20"/>
  <c r="D15" i="20"/>
  <c r="D16" i="20"/>
  <c r="D17" i="20"/>
  <c r="C18" i="20"/>
  <c r="E10" i="20"/>
  <c r="F10" i="20"/>
  <c r="G10" i="20"/>
  <c r="H10" i="20"/>
  <c r="I10" i="20"/>
  <c r="J10" i="20"/>
  <c r="K10" i="20"/>
  <c r="L10" i="20"/>
  <c r="M10" i="20"/>
  <c r="N10" i="20"/>
  <c r="AQ10" i="20"/>
  <c r="AR10" i="20"/>
  <c r="AS10" i="20"/>
  <c r="AT10" i="20"/>
  <c r="AU10" i="20"/>
  <c r="AV10" i="20"/>
  <c r="AW10" i="20"/>
  <c r="AX10" i="20"/>
  <c r="AY10" i="20"/>
  <c r="AZ10" i="20"/>
  <c r="E11" i="20"/>
  <c r="F11" i="20"/>
  <c r="G11" i="20"/>
  <c r="H11" i="20"/>
  <c r="I11" i="20"/>
  <c r="J11" i="20"/>
  <c r="K11" i="20"/>
  <c r="L11" i="20"/>
  <c r="M11" i="20"/>
  <c r="N11" i="20"/>
  <c r="AQ11" i="20"/>
  <c r="AR11" i="20"/>
  <c r="AS11" i="20"/>
  <c r="AT11" i="20"/>
  <c r="AU11" i="20"/>
  <c r="AV11" i="20"/>
  <c r="AW11" i="20"/>
  <c r="AX11" i="20"/>
  <c r="AY11" i="20"/>
  <c r="AZ11" i="20"/>
  <c r="E12" i="20"/>
  <c r="F12" i="20"/>
  <c r="G12" i="20"/>
  <c r="H12" i="20"/>
  <c r="I12" i="20"/>
  <c r="J12" i="20"/>
  <c r="K12" i="20"/>
  <c r="L12" i="20"/>
  <c r="M12" i="20"/>
  <c r="N12" i="20"/>
  <c r="AQ12" i="20"/>
  <c r="AR12" i="20"/>
  <c r="AS12" i="20"/>
  <c r="AT12" i="20"/>
  <c r="AU12" i="20"/>
  <c r="AV12" i="20"/>
  <c r="AW12" i="20"/>
  <c r="AX12" i="20"/>
  <c r="AY12" i="20"/>
  <c r="AZ12" i="20"/>
  <c r="C9" i="9"/>
  <c r="C10" i="9"/>
  <c r="C11" i="9"/>
  <c r="C12" i="9"/>
  <c r="C15" i="9"/>
  <c r="C16" i="9"/>
  <c r="C17" i="9"/>
  <c r="C18" i="9"/>
  <c r="C162" i="9" s="1"/>
  <c r="B162" i="9" s="1"/>
  <c r="C19" i="9"/>
  <c r="C14" i="9"/>
  <c r="C42" i="20"/>
  <c r="D60" i="9"/>
  <c r="F18" i="9"/>
  <c r="F15" i="9"/>
  <c r="F16" i="9"/>
  <c r="F17" i="9"/>
  <c r="F14" i="9"/>
  <c r="E16" i="9"/>
  <c r="E17" i="9"/>
  <c r="E18" i="9"/>
  <c r="E14" i="9"/>
  <c r="F10" i="9"/>
  <c r="F11" i="9"/>
  <c r="F9" i="9"/>
  <c r="E10" i="9"/>
  <c r="E11" i="9"/>
  <c r="E9" i="9"/>
  <c r="M32" i="20" l="1"/>
  <c r="I32" i="20"/>
  <c r="E32" i="20"/>
  <c r="L32" i="20"/>
  <c r="H32" i="20"/>
  <c r="N32" i="20"/>
  <c r="J32" i="20"/>
  <c r="F32" i="20"/>
  <c r="K32" i="20"/>
  <c r="G32" i="20"/>
  <c r="F33" i="9"/>
  <c r="F152" i="9" s="1"/>
  <c r="F34" i="9"/>
  <c r="C68" i="9"/>
  <c r="C158" i="9"/>
  <c r="B158" i="9" s="1"/>
  <c r="C70" i="9"/>
  <c r="C160" i="9"/>
  <c r="B160" i="9" s="1"/>
  <c r="C66" i="9"/>
  <c r="C156" i="9"/>
  <c r="B156" i="9" s="1"/>
  <c r="C69" i="9"/>
  <c r="C159" i="9"/>
  <c r="B159" i="9" s="1"/>
  <c r="C65" i="9"/>
  <c r="C155" i="9"/>
  <c r="B155" i="9" s="1"/>
  <c r="C72" i="9"/>
  <c r="C71" i="9"/>
  <c r="C161" i="9"/>
  <c r="B161" i="9" s="1"/>
  <c r="C67" i="9"/>
  <c r="C157" i="9"/>
  <c r="B157" i="9" s="1"/>
  <c r="C30" i="20"/>
  <c r="F167" i="9" l="1"/>
  <c r="K23" i="9"/>
  <c r="L23" i="9"/>
  <c r="M23" i="9"/>
  <c r="M166" i="9" s="1"/>
  <c r="N23" i="9"/>
  <c r="O23" i="9"/>
  <c r="P23" i="9"/>
  <c r="Q23" i="9"/>
  <c r="R23" i="9"/>
  <c r="S23" i="9"/>
  <c r="T23" i="9"/>
  <c r="U23" i="9"/>
  <c r="V23" i="9"/>
  <c r="W23" i="9"/>
  <c r="X23" i="9"/>
  <c r="Y166" i="9"/>
  <c r="G23" i="9"/>
  <c r="G91" i="9" s="1"/>
  <c r="H23" i="9"/>
  <c r="I23" i="9"/>
  <c r="C111" i="9"/>
  <c r="C112" i="9"/>
  <c r="C113" i="9"/>
  <c r="C114" i="9"/>
  <c r="C115" i="9"/>
  <c r="C116" i="9"/>
  <c r="C117" i="9"/>
  <c r="C110" i="9"/>
  <c r="C96" i="9"/>
  <c r="C97" i="9"/>
  <c r="C98" i="9"/>
  <c r="C99" i="9"/>
  <c r="C100" i="9"/>
  <c r="C101" i="9"/>
  <c r="C102" i="9"/>
  <c r="C95" i="9"/>
  <c r="C80" i="9"/>
  <c r="D89" i="9"/>
  <c r="C81" i="9"/>
  <c r="C82" i="9"/>
  <c r="C83" i="9"/>
  <c r="C84" i="9"/>
  <c r="C85" i="9"/>
  <c r="C86" i="9"/>
  <c r="C87" i="9"/>
  <c r="C37" i="9"/>
  <c r="U166" i="9" l="1"/>
  <c r="U91" i="9"/>
  <c r="Q166" i="9"/>
  <c r="Q91" i="9"/>
  <c r="X166" i="9"/>
  <c r="X91" i="9"/>
  <c r="T91" i="9"/>
  <c r="P166" i="9"/>
  <c r="P91" i="9"/>
  <c r="W166" i="9"/>
  <c r="W91" i="9"/>
  <c r="S166" i="9"/>
  <c r="S91" i="9"/>
  <c r="O166" i="9"/>
  <c r="O91" i="9"/>
  <c r="V166" i="9"/>
  <c r="V91" i="9"/>
  <c r="R166" i="9"/>
  <c r="R91" i="9"/>
  <c r="N166" i="9"/>
  <c r="N91" i="9"/>
  <c r="K166" i="9"/>
  <c r="K121" i="9"/>
  <c r="L166" i="9"/>
  <c r="L151" i="9"/>
  <c r="L106" i="9"/>
  <c r="L91" i="9"/>
  <c r="H150" i="9"/>
  <c r="H33" i="9" s="1"/>
  <c r="H152" i="9" s="1"/>
  <c r="H166" i="9"/>
  <c r="G150" i="9"/>
  <c r="G166" i="9"/>
  <c r="I150" i="9"/>
  <c r="I33" i="9" s="1"/>
  <c r="I152" i="9" s="1"/>
  <c r="I166" i="9"/>
  <c r="T151" i="9"/>
  <c r="T166" i="9"/>
  <c r="B10" i="20"/>
  <c r="C140" i="9"/>
  <c r="B140" i="9" s="1"/>
  <c r="I91" i="9"/>
  <c r="I76" i="9"/>
  <c r="G136" i="9"/>
  <c r="G121" i="9"/>
  <c r="R136" i="9"/>
  <c r="R121" i="9"/>
  <c r="Y136" i="9"/>
  <c r="Y121" i="9"/>
  <c r="U121" i="9"/>
  <c r="U136" i="9"/>
  <c r="M121" i="9"/>
  <c r="M136" i="9"/>
  <c r="I136" i="9"/>
  <c r="I121" i="9"/>
  <c r="X121" i="9"/>
  <c r="X136" i="9"/>
  <c r="T136" i="9"/>
  <c r="T121" i="9"/>
  <c r="P136" i="9"/>
  <c r="P121" i="9"/>
  <c r="L136" i="9"/>
  <c r="L121" i="9"/>
  <c r="V136" i="9"/>
  <c r="V121" i="9"/>
  <c r="N121" i="9"/>
  <c r="N136" i="9"/>
  <c r="Q121" i="9"/>
  <c r="Q136" i="9"/>
  <c r="H136" i="9"/>
  <c r="H121" i="9"/>
  <c r="W106" i="9"/>
  <c r="W136" i="9"/>
  <c r="W121" i="9"/>
  <c r="S136" i="9"/>
  <c r="S121" i="9"/>
  <c r="O136" i="9"/>
  <c r="O121" i="9"/>
  <c r="K106" i="9"/>
  <c r="K136" i="9"/>
  <c r="G106" i="9"/>
  <c r="R106" i="9"/>
  <c r="U106" i="9"/>
  <c r="M91" i="9"/>
  <c r="M106" i="9"/>
  <c r="I106" i="9"/>
  <c r="X106" i="9"/>
  <c r="T106" i="9"/>
  <c r="P106" i="9"/>
  <c r="V106" i="9"/>
  <c r="N106" i="9"/>
  <c r="Y106" i="9"/>
  <c r="Q106" i="9"/>
  <c r="H91" i="9"/>
  <c r="H106" i="9"/>
  <c r="S106" i="9"/>
  <c r="O106" i="9"/>
  <c r="W76" i="9"/>
  <c r="K91" i="9"/>
  <c r="K76" i="9"/>
  <c r="G58" i="9"/>
  <c r="G76" i="9"/>
  <c r="R58" i="9"/>
  <c r="R76" i="9"/>
  <c r="U58" i="9"/>
  <c r="U76" i="9"/>
  <c r="Q58" i="9"/>
  <c r="Q76" i="9"/>
  <c r="I58" i="9"/>
  <c r="X58" i="9"/>
  <c r="X76" i="9"/>
  <c r="T58" i="9"/>
  <c r="T76" i="9"/>
  <c r="P58" i="9"/>
  <c r="P76" i="9"/>
  <c r="L58" i="9"/>
  <c r="L76" i="9"/>
  <c r="V58" i="9"/>
  <c r="V76" i="9"/>
  <c r="N58" i="9"/>
  <c r="N76" i="9"/>
  <c r="Y58" i="9"/>
  <c r="Y76" i="9"/>
  <c r="M58" i="9"/>
  <c r="M76" i="9"/>
  <c r="H58" i="9"/>
  <c r="H76" i="9"/>
  <c r="S58" i="9"/>
  <c r="S76" i="9"/>
  <c r="O58" i="9"/>
  <c r="O76" i="9"/>
  <c r="K58" i="9"/>
  <c r="W58" i="9"/>
  <c r="B38" i="20"/>
  <c r="B26" i="20"/>
  <c r="B34" i="20"/>
  <c r="B22" i="20"/>
  <c r="B33" i="20"/>
  <c r="B21" i="20"/>
  <c r="B37" i="20"/>
  <c r="B25" i="20"/>
  <c r="B40" i="20"/>
  <c r="B28" i="20"/>
  <c r="B36" i="20"/>
  <c r="B24" i="20"/>
  <c r="B39" i="20"/>
  <c r="B27" i="20"/>
  <c r="B35" i="20"/>
  <c r="B23" i="20"/>
  <c r="E53" i="9"/>
  <c r="C125" i="9"/>
  <c r="C50" i="9"/>
  <c r="E54" i="9"/>
  <c r="E55" i="9"/>
  <c r="E56" i="9"/>
  <c r="E57" i="9"/>
  <c r="G7" i="9"/>
  <c r="C36" i="9" s="1"/>
  <c r="I7" i="9"/>
  <c r="C79" i="9" s="1"/>
  <c r="F38" i="2" l="1"/>
  <c r="BB166" i="9"/>
  <c r="F40" i="2"/>
  <c r="G33" i="9"/>
  <c r="G152" i="9" s="1"/>
  <c r="BB121" i="9"/>
  <c r="BB136" i="9"/>
  <c r="F37" i="2"/>
  <c r="BB106" i="9"/>
  <c r="BB58" i="9"/>
  <c r="H28" i="2" s="1"/>
  <c r="F36" i="2"/>
  <c r="BB91" i="9"/>
  <c r="F34" i="2"/>
  <c r="F35" i="2"/>
  <c r="BB76" i="9"/>
  <c r="B88" i="9"/>
  <c r="B80" i="9"/>
  <c r="B84" i="9"/>
  <c r="B83" i="9"/>
  <c r="B87" i="9"/>
  <c r="B81" i="9"/>
  <c r="B85" i="9"/>
  <c r="B82" i="9"/>
  <c r="B86" i="9"/>
  <c r="B9" i="20"/>
  <c r="D27" i="9" l="1"/>
  <c r="BC27" i="9" s="1"/>
  <c r="D39" i="18"/>
  <c r="D38" i="18"/>
  <c r="BA38" i="18" s="1"/>
  <c r="D37" i="18"/>
  <c r="BA37" i="18" s="1"/>
  <c r="D46" i="18" l="1"/>
  <c r="D47" i="18" s="1"/>
  <c r="D50" i="18"/>
  <c r="BA50" i="18" s="1"/>
  <c r="D51" i="18"/>
  <c r="BA51" i="18" s="1"/>
  <c r="D52" i="18"/>
  <c r="BA52" i="18" s="1"/>
  <c r="BA39" i="18"/>
  <c r="H54" i="18"/>
  <c r="F54" i="18"/>
  <c r="G54" i="18"/>
  <c r="F56" i="18"/>
  <c r="G56" i="18"/>
  <c r="H56" i="18"/>
  <c r="F55" i="18"/>
  <c r="G55" i="18"/>
  <c r="H55" i="18"/>
  <c r="E46" i="18" l="1"/>
  <c r="I47" i="18"/>
  <c r="I60" i="18" s="1"/>
  <c r="F46" i="18"/>
  <c r="F47" i="18" s="1"/>
  <c r="H46" i="18"/>
  <c r="H59" i="18" s="1"/>
  <c r="G46" i="18"/>
  <c r="G47" i="18" s="1"/>
  <c r="E55" i="18"/>
  <c r="BA55" i="18" s="1"/>
  <c r="BA42" i="18"/>
  <c r="E53" i="18"/>
  <c r="BA40" i="18"/>
  <c r="E56" i="18"/>
  <c r="BA56" i="18" s="1"/>
  <c r="BA43" i="18"/>
  <c r="E54" i="18"/>
  <c r="BA54" i="18" s="1"/>
  <c r="BA41" i="18"/>
  <c r="F53" i="18"/>
  <c r="D59" i="18"/>
  <c r="H53" i="18"/>
  <c r="G53" i="18"/>
  <c r="C38" i="9"/>
  <c r="C39" i="9"/>
  <c r="E59" i="18" l="1"/>
  <c r="BA46" i="18"/>
  <c r="E47" i="18"/>
  <c r="B12" i="20"/>
  <c r="C142" i="9"/>
  <c r="B142" i="9" s="1"/>
  <c r="B11" i="20"/>
  <c r="C141" i="9"/>
  <c r="B141" i="9" s="1"/>
  <c r="H47" i="18"/>
  <c r="D60" i="18"/>
  <c r="BA53" i="18"/>
  <c r="G59" i="18"/>
  <c r="G60" i="18" s="1"/>
  <c r="F59" i="18"/>
  <c r="F60" i="18" s="1"/>
  <c r="C127" i="9"/>
  <c r="C52" i="9"/>
  <c r="C126" i="9"/>
  <c r="C51" i="9"/>
  <c r="E60" i="18" l="1"/>
  <c r="BA47" i="18"/>
  <c r="BA59" i="18"/>
  <c r="D34" i="18" s="1"/>
  <c r="H60" i="18"/>
  <c r="BA60" i="18" l="1"/>
  <c r="L7" i="9"/>
  <c r="C124" i="9" s="1"/>
  <c r="B133" i="9" s="1"/>
  <c r="K7" i="9"/>
  <c r="C109" i="9" s="1"/>
  <c r="B118" i="9" s="1"/>
  <c r="J7" i="9"/>
  <c r="C94" i="9" s="1"/>
  <c r="H7" i="9"/>
  <c r="C64" i="9" s="1"/>
  <c r="G18" i="9"/>
  <c r="G17" i="9"/>
  <c r="G16" i="9"/>
  <c r="H14" i="9"/>
  <c r="J18" i="9"/>
  <c r="J14" i="9"/>
  <c r="D31" i="9"/>
  <c r="BC31" i="9" s="1"/>
  <c r="D30" i="9"/>
  <c r="BC30" i="9" s="1"/>
  <c r="D29" i="9"/>
  <c r="BC29" i="9" s="1"/>
  <c r="D28" i="9"/>
  <c r="BC28" i="9" s="1"/>
  <c r="D14" i="9"/>
  <c r="D68" i="9" s="1"/>
  <c r="D15" i="9"/>
  <c r="D69" i="9" s="1"/>
  <c r="D16" i="9"/>
  <c r="D70" i="9" s="1"/>
  <c r="D17" i="9"/>
  <c r="D71" i="9" s="1"/>
  <c r="D18" i="9"/>
  <c r="D72" i="9" s="1"/>
  <c r="D10" i="9"/>
  <c r="D66" i="9" s="1"/>
  <c r="D11" i="9"/>
  <c r="D67" i="9" s="1"/>
  <c r="D9" i="9"/>
  <c r="D65" i="9" s="1"/>
  <c r="C41" i="9"/>
  <c r="C42" i="9"/>
  <c r="C43" i="9"/>
  <c r="C44" i="9"/>
  <c r="C40" i="9"/>
  <c r="G44" i="9" l="1"/>
  <c r="K44" i="9"/>
  <c r="O44" i="9"/>
  <c r="S44" i="9"/>
  <c r="W44" i="9"/>
  <c r="AA44" i="9"/>
  <c r="AE44" i="9"/>
  <c r="AI44" i="9"/>
  <c r="AI57" i="9" s="1"/>
  <c r="AM44" i="9"/>
  <c r="AQ44" i="9"/>
  <c r="AU44" i="9"/>
  <c r="AY44" i="9"/>
  <c r="AY57" i="9" s="1"/>
  <c r="H44" i="9"/>
  <c r="L44" i="9"/>
  <c r="P44" i="9"/>
  <c r="T44" i="9"/>
  <c r="X44" i="9"/>
  <c r="AB44" i="9"/>
  <c r="AF44" i="9"/>
  <c r="AJ44" i="9"/>
  <c r="AJ57" i="9" s="1"/>
  <c r="AN44" i="9"/>
  <c r="AR44" i="9"/>
  <c r="AV44" i="9"/>
  <c r="AZ44" i="9"/>
  <c r="AZ57" i="9" s="1"/>
  <c r="I44" i="9"/>
  <c r="M44" i="9"/>
  <c r="Q44" i="9"/>
  <c r="U44" i="9"/>
  <c r="Y44" i="9"/>
  <c r="AC44" i="9"/>
  <c r="AG44" i="9"/>
  <c r="AK44" i="9"/>
  <c r="AK57" i="9" s="1"/>
  <c r="AO44" i="9"/>
  <c r="AS44" i="9"/>
  <c r="AW44" i="9"/>
  <c r="BA44" i="9"/>
  <c r="BA57" i="9" s="1"/>
  <c r="J44" i="9"/>
  <c r="J57" i="9" s="1"/>
  <c r="N44" i="9"/>
  <c r="R44" i="9"/>
  <c r="V44" i="9"/>
  <c r="Z44" i="9"/>
  <c r="Z57" i="9" s="1"/>
  <c r="AD44" i="9"/>
  <c r="AH44" i="9"/>
  <c r="AH57" i="9" s="1"/>
  <c r="AL44" i="9"/>
  <c r="AL57" i="9" s="1"/>
  <c r="AP44" i="9"/>
  <c r="AP57" i="9" s="1"/>
  <c r="AT44" i="9"/>
  <c r="AX44" i="9"/>
  <c r="AX57" i="9" s="1"/>
  <c r="F44" i="9"/>
  <c r="G43" i="9"/>
  <c r="K43" i="9"/>
  <c r="O43" i="9"/>
  <c r="S43" i="9"/>
  <c r="W43" i="9"/>
  <c r="AA43" i="9"/>
  <c r="AA56" i="9" s="1"/>
  <c r="AE43" i="9"/>
  <c r="AI43" i="9"/>
  <c r="AI56" i="9" s="1"/>
  <c r="AM43" i="9"/>
  <c r="AQ43" i="9"/>
  <c r="AQ56" i="9" s="1"/>
  <c r="AU43" i="9"/>
  <c r="AY43" i="9"/>
  <c r="AY56" i="9" s="1"/>
  <c r="H43" i="9"/>
  <c r="L43" i="9"/>
  <c r="P43" i="9"/>
  <c r="T43" i="9"/>
  <c r="X43" i="9"/>
  <c r="AB43" i="9"/>
  <c r="AF43" i="9"/>
  <c r="AJ43" i="9"/>
  <c r="AJ56" i="9" s="1"/>
  <c r="AN43" i="9"/>
  <c r="AR43" i="9"/>
  <c r="AR56" i="9" s="1"/>
  <c r="AV43" i="9"/>
  <c r="AZ43" i="9"/>
  <c r="AZ56" i="9" s="1"/>
  <c r="I43" i="9"/>
  <c r="M43" i="9"/>
  <c r="Q43" i="9"/>
  <c r="U43" i="9"/>
  <c r="Y43" i="9"/>
  <c r="AC43" i="9"/>
  <c r="AC56" i="9" s="1"/>
  <c r="AG43" i="9"/>
  <c r="AK43" i="9"/>
  <c r="AK56" i="9" s="1"/>
  <c r="AO43" i="9"/>
  <c r="AS43" i="9"/>
  <c r="AS56" i="9" s="1"/>
  <c r="AW43" i="9"/>
  <c r="BA43" i="9"/>
  <c r="BA56" i="9" s="1"/>
  <c r="J43" i="9"/>
  <c r="N43" i="9"/>
  <c r="R43" i="9"/>
  <c r="V43" i="9"/>
  <c r="Z43" i="9"/>
  <c r="AD43" i="9"/>
  <c r="AH43" i="9"/>
  <c r="AL43" i="9"/>
  <c r="AL56" i="9" s="1"/>
  <c r="AP43" i="9"/>
  <c r="AT43" i="9"/>
  <c r="AX43" i="9"/>
  <c r="F43" i="9"/>
  <c r="G42" i="9"/>
  <c r="K42" i="9"/>
  <c r="O42" i="9"/>
  <c r="S42" i="9"/>
  <c r="W42" i="9"/>
  <c r="AA42" i="9"/>
  <c r="AE42" i="9"/>
  <c r="AI42" i="9"/>
  <c r="AM42" i="9"/>
  <c r="AQ42" i="9"/>
  <c r="AU42" i="9"/>
  <c r="AY42" i="9"/>
  <c r="H42" i="9"/>
  <c r="L42" i="9"/>
  <c r="P42" i="9"/>
  <c r="T42" i="9"/>
  <c r="X42" i="9"/>
  <c r="AB42" i="9"/>
  <c r="AF42" i="9"/>
  <c r="AJ42" i="9"/>
  <c r="AN42" i="9"/>
  <c r="AR42" i="9"/>
  <c r="AV42" i="9"/>
  <c r="AZ42" i="9"/>
  <c r="BA42" i="9"/>
  <c r="I42" i="9"/>
  <c r="M42" i="9"/>
  <c r="Q42" i="9"/>
  <c r="U42" i="9"/>
  <c r="Y42" i="9"/>
  <c r="AC42" i="9"/>
  <c r="AG42" i="9"/>
  <c r="AK42" i="9"/>
  <c r="AO42" i="9"/>
  <c r="AS42" i="9"/>
  <c r="AW42" i="9"/>
  <c r="J42" i="9"/>
  <c r="N42" i="9"/>
  <c r="R42" i="9"/>
  <c r="V42" i="9"/>
  <c r="Z42" i="9"/>
  <c r="AD42" i="9"/>
  <c r="AH42" i="9"/>
  <c r="AL42" i="9"/>
  <c r="AP42" i="9"/>
  <c r="AT42" i="9"/>
  <c r="AX42" i="9"/>
  <c r="F42" i="9"/>
  <c r="AF57" i="9"/>
  <c r="AN57" i="9"/>
  <c r="AR57" i="9"/>
  <c r="AV57" i="9"/>
  <c r="AG57" i="9"/>
  <c r="AO57" i="9"/>
  <c r="AS57" i="9"/>
  <c r="AW57" i="9"/>
  <c r="AD57" i="9"/>
  <c r="AT57" i="9"/>
  <c r="AE57" i="9"/>
  <c r="AM57" i="9"/>
  <c r="AQ57" i="9"/>
  <c r="AU57" i="9"/>
  <c r="AF56" i="9"/>
  <c r="AN56" i="9"/>
  <c r="AV56" i="9"/>
  <c r="AG56" i="9"/>
  <c r="AO56" i="9"/>
  <c r="AW56" i="9"/>
  <c r="AD56" i="9"/>
  <c r="AH56" i="9"/>
  <c r="AP56" i="9"/>
  <c r="AT56" i="9"/>
  <c r="AX56" i="9"/>
  <c r="AE56" i="9"/>
  <c r="AM56" i="9"/>
  <c r="AU56" i="9"/>
  <c r="AC57" i="9"/>
  <c r="AA57" i="9"/>
  <c r="AB57" i="9"/>
  <c r="Z55" i="9"/>
  <c r="AA55" i="9"/>
  <c r="AC55" i="9"/>
  <c r="AB55" i="9"/>
  <c r="AB56" i="9"/>
  <c r="Z56" i="9"/>
  <c r="B103" i="9"/>
  <c r="B100" i="9"/>
  <c r="B72" i="9"/>
  <c r="B73" i="9"/>
  <c r="B17" i="20"/>
  <c r="C147" i="9"/>
  <c r="B147" i="9" s="1"/>
  <c r="B16" i="20"/>
  <c r="C146" i="9"/>
  <c r="B146" i="9" s="1"/>
  <c r="B15" i="20"/>
  <c r="C145" i="9"/>
  <c r="B145" i="9" s="1"/>
  <c r="B13" i="20"/>
  <c r="C143" i="9"/>
  <c r="B143" i="9" s="1"/>
  <c r="B14" i="20"/>
  <c r="C144" i="9"/>
  <c r="B144" i="9" s="1"/>
  <c r="B125" i="9"/>
  <c r="B126" i="9"/>
  <c r="B127" i="9"/>
  <c r="B95" i="9"/>
  <c r="B99" i="9"/>
  <c r="B98" i="9"/>
  <c r="B102" i="9"/>
  <c r="B96" i="9"/>
  <c r="B97" i="9"/>
  <c r="B101" i="9"/>
  <c r="B110" i="9"/>
  <c r="B114" i="9"/>
  <c r="B113" i="9"/>
  <c r="B117" i="9"/>
  <c r="B111" i="9"/>
  <c r="B115" i="9"/>
  <c r="B112" i="9"/>
  <c r="B116" i="9"/>
  <c r="B65" i="9"/>
  <c r="B69" i="9"/>
  <c r="B68" i="9"/>
  <c r="B66" i="9"/>
  <c r="B70" i="9"/>
  <c r="B67" i="9"/>
  <c r="B71" i="9"/>
  <c r="G15" i="9"/>
  <c r="E15" i="9"/>
  <c r="C128" i="9"/>
  <c r="B128" i="9" s="1"/>
  <c r="C53" i="9"/>
  <c r="C131" i="9"/>
  <c r="B131" i="9" s="1"/>
  <c r="C56" i="9"/>
  <c r="C130" i="9"/>
  <c r="B130" i="9" s="1"/>
  <c r="C55" i="9"/>
  <c r="C129" i="9"/>
  <c r="B129" i="9" s="1"/>
  <c r="C54" i="9"/>
  <c r="C132" i="9"/>
  <c r="B132" i="9" s="1"/>
  <c r="C57" i="9"/>
  <c r="D37" i="9"/>
  <c r="D110" i="9"/>
  <c r="D95" i="9"/>
  <c r="D80" i="9"/>
  <c r="D43" i="9"/>
  <c r="D161" i="9" s="1"/>
  <c r="D116" i="9"/>
  <c r="D86" i="9"/>
  <c r="D101" i="9"/>
  <c r="D39" i="9"/>
  <c r="D157" i="9" s="1"/>
  <c r="D112" i="9"/>
  <c r="D82" i="9"/>
  <c r="D97" i="9"/>
  <c r="D42" i="9"/>
  <c r="D160" i="9" s="1"/>
  <c r="D100" i="9"/>
  <c r="D115" i="9"/>
  <c r="D85" i="9"/>
  <c r="D41" i="9"/>
  <c r="D159" i="9" s="1"/>
  <c r="D99" i="9"/>
  <c r="D84" i="9"/>
  <c r="D114" i="9"/>
  <c r="D44" i="9"/>
  <c r="D162" i="9" s="1"/>
  <c r="D117" i="9"/>
  <c r="D87" i="9"/>
  <c r="D102" i="9"/>
  <c r="D40" i="9"/>
  <c r="D158" i="9" s="1"/>
  <c r="D113" i="9"/>
  <c r="D98" i="9"/>
  <c r="D83" i="9"/>
  <c r="D38" i="9"/>
  <c r="D156" i="9" s="1"/>
  <c r="D96" i="9"/>
  <c r="D81" i="9"/>
  <c r="D111" i="9"/>
  <c r="G41" i="9" l="1"/>
  <c r="K41" i="9"/>
  <c r="O41" i="9"/>
  <c r="S41" i="9"/>
  <c r="W41" i="9"/>
  <c r="AA41" i="9"/>
  <c r="AE41" i="9"/>
  <c r="AI41" i="9"/>
  <c r="AM41" i="9"/>
  <c r="AQ41" i="9"/>
  <c r="AU41" i="9"/>
  <c r="AY41" i="9"/>
  <c r="H41" i="9"/>
  <c r="L41" i="9"/>
  <c r="P41" i="9"/>
  <c r="T41" i="9"/>
  <c r="X41" i="9"/>
  <c r="AB41" i="9"/>
  <c r="AF41" i="9"/>
  <c r="AJ41" i="9"/>
  <c r="AN41" i="9"/>
  <c r="AR41" i="9"/>
  <c r="AV41" i="9"/>
  <c r="AZ41" i="9"/>
  <c r="I41" i="9"/>
  <c r="M41" i="9"/>
  <c r="Q41" i="9"/>
  <c r="U41" i="9"/>
  <c r="Y41" i="9"/>
  <c r="AC41" i="9"/>
  <c r="AG41" i="9"/>
  <c r="AK41" i="9"/>
  <c r="AO41" i="9"/>
  <c r="AS41" i="9"/>
  <c r="AW41" i="9"/>
  <c r="BA41" i="9"/>
  <c r="J41" i="9"/>
  <c r="N41" i="9"/>
  <c r="R41" i="9"/>
  <c r="V41" i="9"/>
  <c r="Z41" i="9"/>
  <c r="AD41" i="9"/>
  <c r="AH41" i="9"/>
  <c r="AL41" i="9"/>
  <c r="AP41" i="9"/>
  <c r="AT41" i="9"/>
  <c r="AX41" i="9"/>
  <c r="F41" i="9"/>
  <c r="W29" i="20"/>
  <c r="AM29" i="20"/>
  <c r="AB29" i="20"/>
  <c r="AW29" i="20"/>
  <c r="X29" i="20"/>
  <c r="AS29" i="20"/>
  <c r="AD29" i="20"/>
  <c r="AT29" i="20"/>
  <c r="AE29" i="20"/>
  <c r="Q29" i="20"/>
  <c r="AF29" i="20"/>
  <c r="AK29" i="20"/>
  <c r="AI29" i="20"/>
  <c r="V29" i="20"/>
  <c r="R29" i="20"/>
  <c r="T29" i="20"/>
  <c r="AP29" i="20"/>
  <c r="AV29" i="20"/>
  <c r="AA29" i="20"/>
  <c r="AQ29" i="20"/>
  <c r="AG29" i="20"/>
  <c r="AC29" i="20"/>
  <c r="AX29" i="20"/>
  <c r="AO29" i="20"/>
  <c r="U29" i="20"/>
  <c r="P29" i="20"/>
  <c r="O29" i="20"/>
  <c r="AU29" i="20"/>
  <c r="AL29" i="20"/>
  <c r="AH29" i="20"/>
  <c r="AZ29" i="20"/>
  <c r="Y29" i="20"/>
  <c r="S29" i="20"/>
  <c r="AY29" i="20"/>
  <c r="AR29" i="20"/>
  <c r="AN29" i="20"/>
  <c r="Z29" i="20"/>
  <c r="AJ29" i="20"/>
  <c r="M29" i="20"/>
  <c r="E29" i="20"/>
  <c r="H29" i="20"/>
  <c r="J29" i="20"/>
  <c r="K29" i="20"/>
  <c r="I29" i="20"/>
  <c r="L29" i="20"/>
  <c r="N29" i="20"/>
  <c r="F29" i="20"/>
  <c r="G29" i="20"/>
  <c r="F27" i="20"/>
  <c r="V27" i="20"/>
  <c r="AL27" i="20"/>
  <c r="I27" i="20"/>
  <c r="AE27" i="20"/>
  <c r="AZ27" i="20"/>
  <c r="AA27" i="20"/>
  <c r="AV27" i="20"/>
  <c r="AR27" i="20"/>
  <c r="X27" i="20"/>
  <c r="Q27" i="20"/>
  <c r="E27" i="20"/>
  <c r="G28" i="20"/>
  <c r="W28" i="20"/>
  <c r="AM28" i="20"/>
  <c r="J28" i="20"/>
  <c r="AF28" i="20"/>
  <c r="F28" i="20"/>
  <c r="AB28" i="20"/>
  <c r="AW28" i="20"/>
  <c r="AN28" i="20"/>
  <c r="E28" i="20"/>
  <c r="AO28" i="20"/>
  <c r="AH28" i="20"/>
  <c r="G21" i="20"/>
  <c r="W21" i="20"/>
  <c r="AM21" i="20"/>
  <c r="F21" i="20"/>
  <c r="AB21" i="20"/>
  <c r="AW21" i="20"/>
  <c r="X21" i="20"/>
  <c r="AS21" i="20"/>
  <c r="AD21" i="20"/>
  <c r="AV21" i="20"/>
  <c r="AP21" i="20"/>
  <c r="AT21" i="20"/>
  <c r="I26" i="20"/>
  <c r="Y26" i="20"/>
  <c r="AO26" i="20"/>
  <c r="H26" i="20"/>
  <c r="AD26" i="20"/>
  <c r="AY26" i="20"/>
  <c r="Z26" i="20"/>
  <c r="AU26" i="20"/>
  <c r="AA26" i="20"/>
  <c r="AH26" i="20"/>
  <c r="AM26" i="20"/>
  <c r="AF26" i="20"/>
  <c r="I23" i="20"/>
  <c r="Y23" i="20"/>
  <c r="AO23" i="20"/>
  <c r="N23" i="20"/>
  <c r="AD23" i="20"/>
  <c r="AT23" i="20"/>
  <c r="O23" i="20"/>
  <c r="AU23" i="20"/>
  <c r="AY23" i="20"/>
  <c r="AF23" i="20"/>
  <c r="S23" i="20"/>
  <c r="AW23" i="20"/>
  <c r="G24" i="20"/>
  <c r="W24" i="20"/>
  <c r="AM24" i="20"/>
  <c r="F24" i="20"/>
  <c r="AB24" i="20"/>
  <c r="AW24" i="20"/>
  <c r="R24" i="20"/>
  <c r="AN24" i="20"/>
  <c r="Y24" i="20"/>
  <c r="Z24" i="20"/>
  <c r="T24" i="20"/>
  <c r="J24" i="20"/>
  <c r="H25" i="20"/>
  <c r="X25" i="20"/>
  <c r="AN25" i="20"/>
  <c r="G25" i="20"/>
  <c r="AC25" i="20"/>
  <c r="AX25" i="20"/>
  <c r="Y25" i="20"/>
  <c r="AT25" i="20"/>
  <c r="U25" i="20"/>
  <c r="K25" i="20"/>
  <c r="O25" i="20"/>
  <c r="F25" i="20"/>
  <c r="H22" i="20"/>
  <c r="T22" i="20"/>
  <c r="AJ22" i="20"/>
  <c r="AZ22" i="20"/>
  <c r="U22" i="20"/>
  <c r="N27" i="20"/>
  <c r="AD27" i="20"/>
  <c r="AT27" i="20"/>
  <c r="T27" i="20"/>
  <c r="AO27" i="20"/>
  <c r="P27" i="20"/>
  <c r="AK27" i="20"/>
  <c r="W27" i="20"/>
  <c r="AN27" i="20"/>
  <c r="AS27" i="20"/>
  <c r="AM27" i="20"/>
  <c r="AC27" i="20"/>
  <c r="O28" i="20"/>
  <c r="AE28" i="20"/>
  <c r="AU28" i="20"/>
  <c r="U28" i="20"/>
  <c r="AP28" i="20"/>
  <c r="Q28" i="20"/>
  <c r="AL28" i="20"/>
  <c r="R28" i="20"/>
  <c r="N28" i="20"/>
  <c r="T28" i="20"/>
  <c r="M28" i="20"/>
  <c r="Y28" i="20"/>
  <c r="O21" i="20"/>
  <c r="AE21" i="20"/>
  <c r="AU21" i="20"/>
  <c r="Q21" i="20"/>
  <c r="AL21" i="20"/>
  <c r="M21" i="20"/>
  <c r="AH21" i="20"/>
  <c r="I21" i="20"/>
  <c r="AZ21" i="20"/>
  <c r="U21" i="20"/>
  <c r="Y21" i="20"/>
  <c r="P21" i="20"/>
  <c r="Q26" i="20"/>
  <c r="AG26" i="20"/>
  <c r="AW26" i="20"/>
  <c r="S26" i="20"/>
  <c r="AN26" i="20"/>
  <c r="O26" i="20"/>
  <c r="AJ26" i="20"/>
  <c r="F26" i="20"/>
  <c r="AV26" i="20"/>
  <c r="R26" i="20"/>
  <c r="K26" i="20"/>
  <c r="W26" i="20"/>
  <c r="Q23" i="20"/>
  <c r="AG23" i="20"/>
  <c r="F23" i="20"/>
  <c r="V23" i="20"/>
  <c r="AL23" i="20"/>
  <c r="E23" i="20"/>
  <c r="AE23" i="20"/>
  <c r="T23" i="20"/>
  <c r="P23" i="20"/>
  <c r="AV23" i="20"/>
  <c r="AI23" i="20"/>
  <c r="AB23" i="20"/>
  <c r="O24" i="20"/>
  <c r="AE24" i="20"/>
  <c r="AU24" i="20"/>
  <c r="Q24" i="20"/>
  <c r="AL24" i="20"/>
  <c r="H24" i="20"/>
  <c r="AC24" i="20"/>
  <c r="AX24" i="20"/>
  <c r="AT24" i="20"/>
  <c r="AV24" i="20"/>
  <c r="AO24" i="20"/>
  <c r="AF24" i="20"/>
  <c r="P25" i="20"/>
  <c r="AF25" i="20"/>
  <c r="AV25" i="20"/>
  <c r="R25" i="20"/>
  <c r="AM25" i="20"/>
  <c r="N25" i="20"/>
  <c r="AI25" i="20"/>
  <c r="E25" i="20"/>
  <c r="AP25" i="20"/>
  <c r="AG25" i="20"/>
  <c r="AK25" i="20"/>
  <c r="AA25" i="20"/>
  <c r="L22" i="20"/>
  <c r="J27" i="20"/>
  <c r="AP27" i="20"/>
  <c r="AJ27" i="20"/>
  <c r="AF27" i="20"/>
  <c r="S27" i="20"/>
  <c r="AB27" i="20"/>
  <c r="K28" i="20"/>
  <c r="AQ28" i="20"/>
  <c r="AK28" i="20"/>
  <c r="AG28" i="20"/>
  <c r="AX28" i="20"/>
  <c r="AZ28" i="20"/>
  <c r="K21" i="20"/>
  <c r="AQ21" i="20"/>
  <c r="AG21" i="20"/>
  <c r="AC21" i="20"/>
  <c r="AO21" i="20"/>
  <c r="N21" i="20"/>
  <c r="M26" i="20"/>
  <c r="AS26" i="20"/>
  <c r="AI26" i="20"/>
  <c r="AE26" i="20"/>
  <c r="AL26" i="20"/>
  <c r="AX26" i="20"/>
  <c r="M23" i="20"/>
  <c r="AS23" i="20"/>
  <c r="AH23" i="20"/>
  <c r="W23" i="20"/>
  <c r="H23" i="20"/>
  <c r="AA23" i="20"/>
  <c r="K24" i="20"/>
  <c r="AQ24" i="20"/>
  <c r="AG24" i="20"/>
  <c r="X24" i="20"/>
  <c r="AJ24" i="20"/>
  <c r="AD24" i="20"/>
  <c r="L25" i="20"/>
  <c r="AR25" i="20"/>
  <c r="AH25" i="20"/>
  <c r="AD25" i="20"/>
  <c r="AE25" i="20"/>
  <c r="Z25" i="20"/>
  <c r="G22" i="20"/>
  <c r="AF22" i="20"/>
  <c r="I22" i="20"/>
  <c r="AC22" i="20"/>
  <c r="AS22" i="20"/>
  <c r="AD22" i="20"/>
  <c r="AI22" i="20"/>
  <c r="W22" i="20"/>
  <c r="E22" i="20"/>
  <c r="AH22" i="20"/>
  <c r="AA22" i="20"/>
  <c r="R27" i="20"/>
  <c r="AX27" i="20"/>
  <c r="AU27" i="20"/>
  <c r="AQ27" i="20"/>
  <c r="M27" i="20"/>
  <c r="AW27" i="20"/>
  <c r="S28" i="20"/>
  <c r="AY28" i="20"/>
  <c r="AV28" i="20"/>
  <c r="AR28" i="20"/>
  <c r="AJ28" i="20"/>
  <c r="X28" i="20"/>
  <c r="S21" i="20"/>
  <c r="AY21" i="20"/>
  <c r="AR21" i="20"/>
  <c r="AN21" i="20"/>
  <c r="Z21" i="20"/>
  <c r="AJ21" i="20"/>
  <c r="U26" i="20"/>
  <c r="E26" i="20"/>
  <c r="AT26" i="20"/>
  <c r="AP26" i="20"/>
  <c r="L26" i="20"/>
  <c r="V26" i="20"/>
  <c r="U23" i="20"/>
  <c r="J23" i="20"/>
  <c r="AP23" i="20"/>
  <c r="AM23" i="20"/>
  <c r="X23" i="20"/>
  <c r="AQ23" i="20"/>
  <c r="S24" i="20"/>
  <c r="AY24" i="20"/>
  <c r="AR24" i="20"/>
  <c r="AH24" i="20"/>
  <c r="P24" i="20"/>
  <c r="AZ24" i="20"/>
  <c r="T25" i="20"/>
  <c r="AZ25" i="20"/>
  <c r="AS25" i="20"/>
  <c r="AO25" i="20"/>
  <c r="AL25" i="20"/>
  <c r="AU25" i="20"/>
  <c r="P22" i="20"/>
  <c r="AN22" i="20"/>
  <c r="M22" i="20"/>
  <c r="AG22" i="20"/>
  <c r="AW22" i="20"/>
  <c r="AL22" i="20"/>
  <c r="AY22" i="20"/>
  <c r="AE22" i="20"/>
  <c r="J22" i="20"/>
  <c r="AP22" i="20"/>
  <c r="AQ22" i="20"/>
  <c r="Z27" i="20"/>
  <c r="O27" i="20"/>
  <c r="K27" i="20"/>
  <c r="L27" i="20"/>
  <c r="AI27" i="20"/>
  <c r="H27" i="20"/>
  <c r="AA28" i="20"/>
  <c r="P28" i="20"/>
  <c r="L28" i="20"/>
  <c r="H28" i="20"/>
  <c r="I28" i="20"/>
  <c r="AS28" i="20"/>
  <c r="AA21" i="20"/>
  <c r="L21" i="20"/>
  <c r="H21" i="20"/>
  <c r="AX21" i="20"/>
  <c r="J21" i="20"/>
  <c r="E21" i="20"/>
  <c r="AC26" i="20"/>
  <c r="N26" i="20"/>
  <c r="J26" i="20"/>
  <c r="AZ26" i="20"/>
  <c r="G26" i="20"/>
  <c r="AQ26" i="20"/>
  <c r="AC23" i="20"/>
  <c r="R23" i="20"/>
  <c r="AX23" i="20"/>
  <c r="AZ23" i="20"/>
  <c r="AN23" i="20"/>
  <c r="L23" i="20"/>
  <c r="AA24" i="20"/>
  <c r="L24" i="20"/>
  <c r="E24" i="20"/>
  <c r="AS24" i="20"/>
  <c r="AK24" i="20"/>
  <c r="U24" i="20"/>
  <c r="AB25" i="20"/>
  <c r="M25" i="20"/>
  <c r="I25" i="20"/>
  <c r="AY25" i="20"/>
  <c r="V25" i="20"/>
  <c r="Q25" i="20"/>
  <c r="X22" i="20"/>
  <c r="AR22" i="20"/>
  <c r="Q22" i="20"/>
  <c r="AK22" i="20"/>
  <c r="N22" i="20"/>
  <c r="AT22" i="20"/>
  <c r="F22" i="20"/>
  <c r="AM22" i="20"/>
  <c r="R22" i="20"/>
  <c r="AX22" i="20"/>
  <c r="AH27" i="20"/>
  <c r="Y27" i="20"/>
  <c r="U27" i="20"/>
  <c r="AG27" i="20"/>
  <c r="G27" i="20"/>
  <c r="AY27" i="20"/>
  <c r="AI28" i="20"/>
  <c r="Z28" i="20"/>
  <c r="V28" i="20"/>
  <c r="AC28" i="20"/>
  <c r="AD28" i="20"/>
  <c r="AT28" i="20"/>
  <c r="AI21" i="20"/>
  <c r="V21" i="20"/>
  <c r="R21" i="20"/>
  <c r="T21" i="20"/>
  <c r="AF21" i="20"/>
  <c r="AK21" i="20"/>
  <c r="AK26" i="20"/>
  <c r="X26" i="20"/>
  <c r="T26" i="20"/>
  <c r="P26" i="20"/>
  <c r="AB26" i="20"/>
  <c r="AR26" i="20"/>
  <c r="AK23" i="20"/>
  <c r="Z23" i="20"/>
  <c r="G23" i="20"/>
  <c r="AJ23" i="20"/>
  <c r="K23" i="20"/>
  <c r="AR23" i="20"/>
  <c r="AI24" i="20"/>
  <c r="V24" i="20"/>
  <c r="M24" i="20"/>
  <c r="N24" i="20"/>
  <c r="I24" i="20"/>
  <c r="AP24" i="20"/>
  <c r="AJ25" i="20"/>
  <c r="W25" i="20"/>
  <c r="S25" i="20"/>
  <c r="J25" i="20"/>
  <c r="AQ25" i="20"/>
  <c r="AW25" i="20"/>
  <c r="AB22" i="20"/>
  <c r="AV22" i="20"/>
  <c r="Y22" i="20"/>
  <c r="AO22" i="20"/>
  <c r="V22" i="20"/>
  <c r="S22" i="20"/>
  <c r="O22" i="20"/>
  <c r="AU22" i="20"/>
  <c r="Z22" i="20"/>
  <c r="K22" i="20"/>
  <c r="AE54" i="9"/>
  <c r="AI54" i="9"/>
  <c r="AM54" i="9"/>
  <c r="AQ54" i="9"/>
  <c r="AU54" i="9"/>
  <c r="AY54" i="9"/>
  <c r="AK54" i="9"/>
  <c r="AS54" i="9"/>
  <c r="BA54" i="9"/>
  <c r="AD54" i="9"/>
  <c r="AL54" i="9"/>
  <c r="AT54" i="9"/>
  <c r="AF54" i="9"/>
  <c r="AJ54" i="9"/>
  <c r="AN54" i="9"/>
  <c r="AR54" i="9"/>
  <c r="AV54" i="9"/>
  <c r="AZ54" i="9"/>
  <c r="AG54" i="9"/>
  <c r="AO54" i="9"/>
  <c r="AW54" i="9"/>
  <c r="AH54" i="9"/>
  <c r="AP54" i="9"/>
  <c r="AX54" i="9"/>
  <c r="AX55" i="9"/>
  <c r="AR55" i="9"/>
  <c r="AS55" i="9"/>
  <c r="AL55" i="9"/>
  <c r="AN55" i="9"/>
  <c r="AM55" i="9"/>
  <c r="AD55" i="9"/>
  <c r="AZ55" i="9"/>
  <c r="AJ55" i="9"/>
  <c r="AH55" i="9"/>
  <c r="AY55" i="9"/>
  <c r="AI55" i="9"/>
  <c r="AO55" i="9"/>
  <c r="AT55" i="9"/>
  <c r="AQ55" i="9"/>
  <c r="AG55" i="9"/>
  <c r="AP55" i="9"/>
  <c r="AK55" i="9"/>
  <c r="AW55" i="9"/>
  <c r="AW46" i="9"/>
  <c r="AW47" i="9" s="1"/>
  <c r="AV55" i="9"/>
  <c r="AV59" i="9" s="1"/>
  <c r="AV27" i="9" s="1"/>
  <c r="AV60" i="9" s="1"/>
  <c r="AF46" i="9"/>
  <c r="AF47" i="9" s="1"/>
  <c r="AF55" i="9"/>
  <c r="BA55" i="9"/>
  <c r="BA46" i="9"/>
  <c r="BA47" i="9" s="1"/>
  <c r="AU46" i="9"/>
  <c r="AU47" i="9" s="1"/>
  <c r="AU55" i="9"/>
  <c r="AE55" i="9"/>
  <c r="D21" i="20"/>
  <c r="D23" i="20"/>
  <c r="D22" i="20"/>
  <c r="BB102" i="9"/>
  <c r="BB98" i="9"/>
  <c r="AC54" i="9"/>
  <c r="Z54" i="9"/>
  <c r="AB54" i="9"/>
  <c r="AA54" i="9"/>
  <c r="BB68" i="9"/>
  <c r="BB44" i="9"/>
  <c r="BA17" i="20" s="1"/>
  <c r="BB42" i="9"/>
  <c r="BA15" i="20" s="1"/>
  <c r="BB43" i="9"/>
  <c r="BA16" i="20" s="1"/>
  <c r="F57" i="9"/>
  <c r="D26" i="20"/>
  <c r="D25" i="20"/>
  <c r="D27" i="20"/>
  <c r="D29" i="20"/>
  <c r="D24" i="20"/>
  <c r="D28" i="20"/>
  <c r="D140" i="9"/>
  <c r="D155" i="9"/>
  <c r="C11" i="20"/>
  <c r="D141" i="9"/>
  <c r="C13" i="20"/>
  <c r="D143" i="9"/>
  <c r="C17" i="20"/>
  <c r="D147" i="9"/>
  <c r="C14" i="20"/>
  <c r="D144" i="9"/>
  <c r="C15" i="20"/>
  <c r="D145" i="9"/>
  <c r="C12" i="20"/>
  <c r="D142" i="9"/>
  <c r="C16" i="20"/>
  <c r="D146" i="9"/>
  <c r="AV17" i="20"/>
  <c r="U57" i="9"/>
  <c r="AQ17" i="20"/>
  <c r="P57" i="9"/>
  <c r="AQ16" i="20"/>
  <c r="P56" i="9"/>
  <c r="AR16" i="20"/>
  <c r="Q56" i="9"/>
  <c r="AU16" i="20"/>
  <c r="T56" i="9"/>
  <c r="AR15" i="20"/>
  <c r="Q55" i="9"/>
  <c r="AS15" i="20"/>
  <c r="R55" i="9"/>
  <c r="AV15" i="20"/>
  <c r="U55" i="9"/>
  <c r="AU17" i="20"/>
  <c r="T57" i="9"/>
  <c r="AR17" i="20"/>
  <c r="Q57" i="9"/>
  <c r="AY17" i="20"/>
  <c r="X57" i="9"/>
  <c r="AT16" i="20"/>
  <c r="S56" i="9"/>
  <c r="AW16" i="20"/>
  <c r="V56" i="9"/>
  <c r="AZ16" i="20"/>
  <c r="Y56" i="9"/>
  <c r="AW15" i="20"/>
  <c r="V55" i="9"/>
  <c r="AU15" i="20"/>
  <c r="T55" i="9"/>
  <c r="AZ17" i="20"/>
  <c r="Y57" i="9"/>
  <c r="AW17" i="20"/>
  <c r="V57" i="9"/>
  <c r="AS17" i="20"/>
  <c r="R57" i="9"/>
  <c r="AV16" i="20"/>
  <c r="U56" i="9"/>
  <c r="AX16" i="20"/>
  <c r="W56" i="9"/>
  <c r="AX15" i="20"/>
  <c r="W55" i="9"/>
  <c r="AZ15" i="20"/>
  <c r="Y55" i="9"/>
  <c r="AT17" i="20"/>
  <c r="S57" i="9"/>
  <c r="AX17" i="20"/>
  <c r="W57" i="9"/>
  <c r="AY16" i="20"/>
  <c r="X56" i="9"/>
  <c r="AS16" i="20"/>
  <c r="R56" i="9"/>
  <c r="AQ15" i="20"/>
  <c r="P55" i="9"/>
  <c r="AY15" i="20"/>
  <c r="X55" i="9"/>
  <c r="AT15" i="20"/>
  <c r="S55" i="9"/>
  <c r="N17" i="20"/>
  <c r="O57" i="9"/>
  <c r="J16" i="20"/>
  <c r="K56" i="9"/>
  <c r="J15" i="20"/>
  <c r="K55" i="9"/>
  <c r="J17" i="20"/>
  <c r="K57" i="9"/>
  <c r="M17" i="20"/>
  <c r="N57" i="9"/>
  <c r="L16" i="20"/>
  <c r="M56" i="9"/>
  <c r="L15" i="20"/>
  <c r="M55" i="9"/>
  <c r="K17" i="20"/>
  <c r="L57" i="9"/>
  <c r="K16" i="20"/>
  <c r="L56" i="9"/>
  <c r="M16" i="20"/>
  <c r="N56" i="9"/>
  <c r="M15" i="20"/>
  <c r="N55" i="9"/>
  <c r="L17" i="20"/>
  <c r="M57" i="9"/>
  <c r="N16" i="20"/>
  <c r="O56" i="9"/>
  <c r="K15" i="20"/>
  <c r="L55" i="9"/>
  <c r="N15" i="20"/>
  <c r="O55" i="9"/>
  <c r="H54" i="9"/>
  <c r="F151" i="9"/>
  <c r="F14" i="20"/>
  <c r="I14" i="20"/>
  <c r="H14" i="20"/>
  <c r="F46" i="9"/>
  <c r="F47" i="9" s="1"/>
  <c r="C36" i="20"/>
  <c r="C24" i="20"/>
  <c r="C37" i="20"/>
  <c r="C25" i="20"/>
  <c r="C40" i="20"/>
  <c r="C28" i="20"/>
  <c r="C35" i="20"/>
  <c r="C23" i="20"/>
  <c r="C39" i="20"/>
  <c r="C27" i="20"/>
  <c r="C34" i="20"/>
  <c r="C22" i="20"/>
  <c r="C38" i="20"/>
  <c r="C26" i="20"/>
  <c r="D50" i="9"/>
  <c r="C10" i="20"/>
  <c r="C21" i="20"/>
  <c r="C33" i="20"/>
  <c r="I57" i="9"/>
  <c r="H17" i="20"/>
  <c r="J55" i="9"/>
  <c r="I15" i="20"/>
  <c r="G57" i="9"/>
  <c r="F17" i="20"/>
  <c r="H57" i="9"/>
  <c r="G17" i="20"/>
  <c r="I56" i="9"/>
  <c r="H16" i="20"/>
  <c r="I55" i="9"/>
  <c r="H15" i="20"/>
  <c r="E17" i="20"/>
  <c r="G56" i="9"/>
  <c r="F16" i="20"/>
  <c r="H56" i="9"/>
  <c r="G16" i="20"/>
  <c r="F55" i="9"/>
  <c r="E15" i="20"/>
  <c r="I17" i="20"/>
  <c r="J56" i="9"/>
  <c r="I16" i="20"/>
  <c r="G55" i="9"/>
  <c r="F15" i="20"/>
  <c r="H55" i="9"/>
  <c r="G15" i="20"/>
  <c r="F56" i="9"/>
  <c r="E16" i="20"/>
  <c r="D126" i="9"/>
  <c r="D51" i="9"/>
  <c r="D128" i="9"/>
  <c r="D53" i="9"/>
  <c r="D132" i="9"/>
  <c r="D57" i="9"/>
  <c r="D129" i="9"/>
  <c r="D54" i="9"/>
  <c r="D130" i="9"/>
  <c r="D55" i="9"/>
  <c r="D127" i="9"/>
  <c r="D52" i="9"/>
  <c r="D131" i="9"/>
  <c r="D56" i="9"/>
  <c r="D125" i="9"/>
  <c r="H151" i="9"/>
  <c r="L10" i="9"/>
  <c r="E126" i="9" s="1"/>
  <c r="BB126" i="9" s="1"/>
  <c r="L11" i="9"/>
  <c r="E127" i="9" s="1"/>
  <c r="BB127" i="9" s="1"/>
  <c r="L14" i="9"/>
  <c r="L15" i="9"/>
  <c r="L16" i="9"/>
  <c r="L17" i="9"/>
  <c r="L18" i="9"/>
  <c r="L9" i="9"/>
  <c r="K10" i="9"/>
  <c r="E111" i="9" s="1"/>
  <c r="BB111" i="9" s="1"/>
  <c r="K11" i="9"/>
  <c r="E112" i="9" s="1"/>
  <c r="BB112" i="9" s="1"/>
  <c r="K14" i="9"/>
  <c r="K16" i="9"/>
  <c r="K18" i="9"/>
  <c r="K9" i="9"/>
  <c r="J23" i="14"/>
  <c r="I23" i="14"/>
  <c r="H23" i="14"/>
  <c r="G23" i="14"/>
  <c r="J16" i="14"/>
  <c r="I16" i="14"/>
  <c r="H16" i="14"/>
  <c r="G16" i="14"/>
  <c r="J23" i="13"/>
  <c r="I23" i="13"/>
  <c r="H23" i="13"/>
  <c r="G23" i="13"/>
  <c r="K17" i="9"/>
  <c r="K15" i="9"/>
  <c r="J16" i="13"/>
  <c r="I16" i="13"/>
  <c r="H16" i="13"/>
  <c r="G16" i="13"/>
  <c r="C34" i="2"/>
  <c r="AE59" i="9" l="1"/>
  <c r="AF59" i="9"/>
  <c r="AU59" i="9"/>
  <c r="AU27" i="9" s="1"/>
  <c r="AU60" i="9" s="1"/>
  <c r="AW59" i="9"/>
  <c r="AW27" i="9" s="1"/>
  <c r="AW48" i="9" s="1"/>
  <c r="AZ59" i="9"/>
  <c r="AZ27" i="9" s="1"/>
  <c r="AE46" i="9"/>
  <c r="AE47" i="9" s="1"/>
  <c r="BA59" i="9"/>
  <c r="BA27" i="9" s="1"/>
  <c r="BA60" i="9" s="1"/>
  <c r="AV46" i="9"/>
  <c r="AV47" i="9" s="1"/>
  <c r="AV48" i="9" s="1"/>
  <c r="AK46" i="9"/>
  <c r="AK47" i="9" s="1"/>
  <c r="AH59" i="9"/>
  <c r="AH27" i="9" s="1"/>
  <c r="AM46" i="9"/>
  <c r="AM47" i="9" s="1"/>
  <c r="AY59" i="9"/>
  <c r="AY27" i="9" s="1"/>
  <c r="AZ46" i="9"/>
  <c r="AZ47" i="9" s="1"/>
  <c r="AI46" i="9"/>
  <c r="AI47" i="9" s="1"/>
  <c r="AJ59" i="9"/>
  <c r="AJ27" i="9" s="1"/>
  <c r="AJ60" i="9" s="1"/>
  <c r="AM59" i="9"/>
  <c r="AM27" i="9" s="1"/>
  <c r="AM60" i="9" s="1"/>
  <c r="AL46" i="9"/>
  <c r="AL47" i="9" s="1"/>
  <c r="AI59" i="9"/>
  <c r="AI27" i="9" s="1"/>
  <c r="AI48" i="9" s="1"/>
  <c r="AH46" i="9"/>
  <c r="AH47" i="9" s="1"/>
  <c r="AD59" i="9"/>
  <c r="AD27" i="9" s="1"/>
  <c r="AK59" i="9"/>
  <c r="AK27" i="9" s="1"/>
  <c r="AG46" i="9"/>
  <c r="AG47" i="9" s="1"/>
  <c r="AY46" i="9"/>
  <c r="AY47" i="9" s="1"/>
  <c r="AJ46" i="9"/>
  <c r="AJ47" i="9" s="1"/>
  <c r="AD46" i="9"/>
  <c r="AD47" i="9" s="1"/>
  <c r="AT59" i="9"/>
  <c r="AT27" i="9" s="1"/>
  <c r="AT60" i="9" s="1"/>
  <c r="AR59" i="9"/>
  <c r="AR27" i="9" s="1"/>
  <c r="AR60" i="9" s="1"/>
  <c r="AG59" i="9"/>
  <c r="AG27" i="9" s="1"/>
  <c r="AL59" i="9"/>
  <c r="AL27" i="9" s="1"/>
  <c r="AT46" i="9"/>
  <c r="AT47" i="9" s="1"/>
  <c r="AT48" i="9" s="1"/>
  <c r="AR46" i="9"/>
  <c r="AR47" i="9" s="1"/>
  <c r="AP59" i="9"/>
  <c r="AP27" i="9" s="1"/>
  <c r="AQ59" i="9"/>
  <c r="AQ27" i="9" s="1"/>
  <c r="AQ60" i="9" s="1"/>
  <c r="AO59" i="9"/>
  <c r="AO27" i="9" s="1"/>
  <c r="AO60" i="9" s="1"/>
  <c r="AN59" i="9"/>
  <c r="AN27" i="9" s="1"/>
  <c r="AN60" i="9" s="1"/>
  <c r="AS59" i="9"/>
  <c r="AS27" i="9" s="1"/>
  <c r="AX59" i="9"/>
  <c r="AX27" i="9" s="1"/>
  <c r="AP46" i="9"/>
  <c r="AP47" i="9" s="1"/>
  <c r="AQ46" i="9"/>
  <c r="AQ47" i="9" s="1"/>
  <c r="AO46" i="9"/>
  <c r="AO47" i="9" s="1"/>
  <c r="AN46" i="9"/>
  <c r="AN47" i="9" s="1"/>
  <c r="AS46" i="9"/>
  <c r="AS47" i="9" s="1"/>
  <c r="AX46" i="9"/>
  <c r="AX47" i="9" s="1"/>
  <c r="AF27" i="9"/>
  <c r="AF48" i="9" s="1"/>
  <c r="AE27" i="9"/>
  <c r="AW30" i="20"/>
  <c r="AR30" i="20"/>
  <c r="AT30" i="20"/>
  <c r="AN30" i="20"/>
  <c r="AP30" i="20"/>
  <c r="AU30" i="20"/>
  <c r="AM30" i="20"/>
  <c r="AQ30" i="20"/>
  <c r="AG30" i="20"/>
  <c r="AO30" i="20"/>
  <c r="AJ30" i="20"/>
  <c r="AL30" i="20"/>
  <c r="AY30" i="20"/>
  <c r="AD30" i="20"/>
  <c r="AZ30" i="20"/>
  <c r="AE30" i="20"/>
  <c r="AC30" i="20"/>
  <c r="AK30" i="20"/>
  <c r="AI30" i="20"/>
  <c r="AS30" i="20"/>
  <c r="AV30" i="20"/>
  <c r="AF30" i="20"/>
  <c r="AX30" i="20"/>
  <c r="AH30" i="20"/>
  <c r="G151" i="9"/>
  <c r="G46" i="9"/>
  <c r="F18" i="20" s="1"/>
  <c r="BB40" i="9"/>
  <c r="BA13" i="20" s="1"/>
  <c r="Z53" i="9"/>
  <c r="Z59" i="9" s="1"/>
  <c r="Z46" i="9"/>
  <c r="Z47" i="9" s="1"/>
  <c r="AB53" i="9"/>
  <c r="AB59" i="9" s="1"/>
  <c r="AB27" i="9" s="1"/>
  <c r="AB60" i="9" s="1"/>
  <c r="AB46" i="9"/>
  <c r="AB47" i="9" s="1"/>
  <c r="AA53" i="9"/>
  <c r="AA59" i="9" s="1"/>
  <c r="AA27" i="9" s="1"/>
  <c r="AA60" i="9" s="1"/>
  <c r="AA46" i="9"/>
  <c r="AA47" i="9" s="1"/>
  <c r="AC53" i="9"/>
  <c r="AC59" i="9" s="1"/>
  <c r="AC27" i="9" s="1"/>
  <c r="AC60" i="9" s="1"/>
  <c r="AC46" i="9"/>
  <c r="AC47" i="9" s="1"/>
  <c r="BB41" i="9"/>
  <c r="BA14" i="20" s="1"/>
  <c r="BB56" i="9"/>
  <c r="BB55" i="9"/>
  <c r="BB57" i="9"/>
  <c r="BA29" i="20"/>
  <c r="F54" i="9"/>
  <c r="N151" i="9"/>
  <c r="P151" i="9"/>
  <c r="U151" i="9"/>
  <c r="S46" i="9"/>
  <c r="V151" i="9"/>
  <c r="I46" i="9"/>
  <c r="I47" i="9" s="1"/>
  <c r="I151" i="9"/>
  <c r="K151" i="9"/>
  <c r="Q151" i="9"/>
  <c r="O46" i="9"/>
  <c r="W151" i="9"/>
  <c r="X151" i="9"/>
  <c r="M151" i="9"/>
  <c r="R46" i="9"/>
  <c r="Y46" i="9"/>
  <c r="Y47" i="9" s="1"/>
  <c r="E125" i="9"/>
  <c r="BB125" i="9" s="1"/>
  <c r="L12" i="9"/>
  <c r="U46" i="9"/>
  <c r="J46" i="9"/>
  <c r="J47" i="9" s="1"/>
  <c r="P46" i="9"/>
  <c r="W46" i="9"/>
  <c r="N46" i="9"/>
  <c r="K46" i="9"/>
  <c r="K47" i="9" s="1"/>
  <c r="Q46" i="9"/>
  <c r="X46" i="9"/>
  <c r="T46" i="9"/>
  <c r="V46" i="9"/>
  <c r="H46" i="9"/>
  <c r="M46" i="9"/>
  <c r="L46" i="9"/>
  <c r="AV13" i="20"/>
  <c r="U53" i="9"/>
  <c r="AW14" i="20"/>
  <c r="V54" i="9"/>
  <c r="AW13" i="20"/>
  <c r="V53" i="9"/>
  <c r="AZ14" i="20"/>
  <c r="Y54" i="9"/>
  <c r="AX14" i="20"/>
  <c r="W54" i="9"/>
  <c r="AX13" i="20"/>
  <c r="W53" i="9"/>
  <c r="AY13" i="20"/>
  <c r="X53" i="9"/>
  <c r="AV14" i="20"/>
  <c r="U54" i="9"/>
  <c r="AZ13" i="20"/>
  <c r="Y53" i="9"/>
  <c r="AY14" i="20"/>
  <c r="X54" i="9"/>
  <c r="F53" i="9"/>
  <c r="G14" i="20"/>
  <c r="G54" i="9"/>
  <c r="AQ14" i="20"/>
  <c r="P54" i="9"/>
  <c r="AS14" i="20"/>
  <c r="R54" i="9"/>
  <c r="K14" i="20"/>
  <c r="L54" i="9"/>
  <c r="J14" i="20"/>
  <c r="K54" i="9"/>
  <c r="M14" i="20"/>
  <c r="N54" i="9"/>
  <c r="AR14" i="20"/>
  <c r="Q54" i="9"/>
  <c r="AT14" i="20"/>
  <c r="S54" i="9"/>
  <c r="L14" i="20"/>
  <c r="M54" i="9"/>
  <c r="AU14" i="20"/>
  <c r="T54" i="9"/>
  <c r="N14" i="20"/>
  <c r="O54" i="9"/>
  <c r="E13" i="20"/>
  <c r="M13" i="20"/>
  <c r="N53" i="9"/>
  <c r="AQ13" i="20"/>
  <c r="P53" i="9"/>
  <c r="AT13" i="20"/>
  <c r="S53" i="9"/>
  <c r="AU13" i="20"/>
  <c r="T53" i="9"/>
  <c r="J13" i="20"/>
  <c r="K53" i="9"/>
  <c r="AR13" i="20"/>
  <c r="Q53" i="9"/>
  <c r="N13" i="20"/>
  <c r="O53" i="9"/>
  <c r="L13" i="20"/>
  <c r="M53" i="9"/>
  <c r="K13" i="20"/>
  <c r="L53" i="9"/>
  <c r="AS13" i="20"/>
  <c r="R53" i="9"/>
  <c r="E110" i="9"/>
  <c r="K12" i="9"/>
  <c r="K19" i="9"/>
  <c r="L19" i="9"/>
  <c r="C25" i="23"/>
  <c r="C17" i="23"/>
  <c r="C15" i="23"/>
  <c r="C23" i="23"/>
  <c r="C26" i="23"/>
  <c r="C18" i="23"/>
  <c r="C27" i="23"/>
  <c r="C19" i="23"/>
  <c r="C24" i="23"/>
  <c r="C16" i="23"/>
  <c r="I54" i="9"/>
  <c r="J54" i="9"/>
  <c r="E14" i="20"/>
  <c r="G53" i="9"/>
  <c r="F13" i="20"/>
  <c r="J53" i="9"/>
  <c r="I13" i="20"/>
  <c r="I53" i="9"/>
  <c r="H13" i="20"/>
  <c r="H53" i="9"/>
  <c r="H59" i="9" s="1"/>
  <c r="H27" i="9" s="1"/>
  <c r="G13" i="20"/>
  <c r="H9" i="9"/>
  <c r="E65" i="9" s="1"/>
  <c r="BB65" i="9" s="1"/>
  <c r="J23" i="12"/>
  <c r="I23" i="12"/>
  <c r="H23" i="12"/>
  <c r="G23" i="12"/>
  <c r="J17" i="9"/>
  <c r="J16" i="9"/>
  <c r="J16" i="12"/>
  <c r="I16" i="12"/>
  <c r="H16" i="12"/>
  <c r="G16" i="12"/>
  <c r="J11" i="9"/>
  <c r="E97" i="9" s="1"/>
  <c r="BB97" i="9" s="1"/>
  <c r="J10" i="9"/>
  <c r="E96" i="9" s="1"/>
  <c r="BB96" i="9" s="1"/>
  <c r="J9" i="9"/>
  <c r="E95" i="9" s="1"/>
  <c r="BB95" i="9" s="1"/>
  <c r="J23" i="11"/>
  <c r="I23" i="11"/>
  <c r="H23" i="11"/>
  <c r="G23" i="11"/>
  <c r="I18" i="9"/>
  <c r="I17" i="9"/>
  <c r="I16" i="9"/>
  <c r="I14" i="9"/>
  <c r="J16" i="11"/>
  <c r="I16" i="11"/>
  <c r="H16" i="11"/>
  <c r="G16" i="11"/>
  <c r="I11" i="9"/>
  <c r="E82" i="9" s="1"/>
  <c r="I10" i="9"/>
  <c r="E81" i="9" s="1"/>
  <c r="I9" i="9"/>
  <c r="E80" i="9" s="1"/>
  <c r="BB80" i="9" s="1"/>
  <c r="H17" i="9"/>
  <c r="H18" i="9"/>
  <c r="H16" i="9"/>
  <c r="H10" i="9"/>
  <c r="E66" i="9" s="1"/>
  <c r="BB66" i="9" s="1"/>
  <c r="H11" i="9"/>
  <c r="E67" i="9" s="1"/>
  <c r="BB67" i="9" s="1"/>
  <c r="J23" i="10"/>
  <c r="I23" i="10"/>
  <c r="H23" i="10"/>
  <c r="G23" i="10"/>
  <c r="J16" i="10"/>
  <c r="I16" i="10"/>
  <c r="H16" i="10"/>
  <c r="G16" i="10"/>
  <c r="AU48" i="9" l="1"/>
  <c r="AL48" i="9"/>
  <c r="AE48" i="9"/>
  <c r="AH48" i="9"/>
  <c r="AG48" i="9"/>
  <c r="AD48" i="9"/>
  <c r="AJ48" i="9"/>
  <c r="BA48" i="9"/>
  <c r="AK48" i="9"/>
  <c r="AZ48" i="9"/>
  <c r="AM48" i="9"/>
  <c r="AY48" i="9"/>
  <c r="AN48" i="9"/>
  <c r="AX48" i="9"/>
  <c r="Z119" i="9"/>
  <c r="Z120" i="9" s="1"/>
  <c r="Z31" i="9" s="1"/>
  <c r="Z122" i="9" s="1"/>
  <c r="AK119" i="9"/>
  <c r="AK120" i="9" s="1"/>
  <c r="AK31" i="9" s="1"/>
  <c r="AK122" i="9" s="1"/>
  <c r="V119" i="9"/>
  <c r="V120" i="9" s="1"/>
  <c r="V31" i="9" s="1"/>
  <c r="Q119" i="9"/>
  <c r="Q120" i="9" s="1"/>
  <c r="Q31" i="9" s="1"/>
  <c r="W119" i="9"/>
  <c r="W120" i="9" s="1"/>
  <c r="W31" i="9" s="1"/>
  <c r="AA119" i="9"/>
  <c r="AA120" i="9" s="1"/>
  <c r="AA31" i="9" s="1"/>
  <c r="AA122" i="9" s="1"/>
  <c r="AN134" i="9"/>
  <c r="AN135" i="9" s="1"/>
  <c r="AN32" i="9" s="1"/>
  <c r="AN137" i="9" s="1"/>
  <c r="AW134" i="9"/>
  <c r="AW135" i="9" s="1"/>
  <c r="AW32" i="9" s="1"/>
  <c r="AW137" i="9" s="1"/>
  <c r="BA134" i="9"/>
  <c r="BA135" i="9" s="1"/>
  <c r="AF134" i="9"/>
  <c r="AF135" i="9" s="1"/>
  <c r="AF32" i="9" s="1"/>
  <c r="AF137" i="9" s="1"/>
  <c r="AZ119" i="9"/>
  <c r="AZ120" i="9" s="1"/>
  <c r="AZ31" i="9" s="1"/>
  <c r="AZ122" i="9" s="1"/>
  <c r="AE119" i="9"/>
  <c r="AE120" i="9" s="1"/>
  <c r="AE31" i="9" s="1"/>
  <c r="AE122" i="9" s="1"/>
  <c r="AI119" i="9"/>
  <c r="AI120" i="9" s="1"/>
  <c r="AI31" i="9" s="1"/>
  <c r="AI122" i="9" s="1"/>
  <c r="AS119" i="9"/>
  <c r="AS120" i="9" s="1"/>
  <c r="AS31" i="9" s="1"/>
  <c r="AS122" i="9" s="1"/>
  <c r="AU119" i="9"/>
  <c r="AU120" i="9" s="1"/>
  <c r="AU31" i="9" s="1"/>
  <c r="AU122" i="9" s="1"/>
  <c r="AO48" i="9"/>
  <c r="AS48" i="9"/>
  <c r="AP48" i="9"/>
  <c r="AZ134" i="9"/>
  <c r="AZ135" i="9" s="1"/>
  <c r="AZ32" i="9" s="1"/>
  <c r="AZ137" i="9" s="1"/>
  <c r="AR119" i="9"/>
  <c r="AR120" i="9" s="1"/>
  <c r="AR31" i="9" s="1"/>
  <c r="AR122" i="9" s="1"/>
  <c r="AI134" i="9"/>
  <c r="AI135" i="9" s="1"/>
  <c r="AI32" i="9" s="1"/>
  <c r="AI137" i="9" s="1"/>
  <c r="AV134" i="9"/>
  <c r="AV135" i="9" s="1"/>
  <c r="AV32" i="9" s="1"/>
  <c r="AV137" i="9" s="1"/>
  <c r="AH134" i="9"/>
  <c r="AH135" i="9" s="1"/>
  <c r="AH32" i="9" s="1"/>
  <c r="AH137" i="9" s="1"/>
  <c r="AY119" i="9"/>
  <c r="AY120" i="9" s="1"/>
  <c r="AY31" i="9" s="1"/>
  <c r="AY122" i="9" s="1"/>
  <c r="AO119" i="9"/>
  <c r="AO120" i="9" s="1"/>
  <c r="AO31" i="9" s="1"/>
  <c r="AO122" i="9" s="1"/>
  <c r="AE134" i="9"/>
  <c r="AE135" i="9" s="1"/>
  <c r="AE32" i="9" s="1"/>
  <c r="AE137" i="9" s="1"/>
  <c r="AU134" i="9"/>
  <c r="AU135" i="9" s="1"/>
  <c r="AU32" i="9" s="1"/>
  <c r="AU137" i="9" s="1"/>
  <c r="AM134" i="9"/>
  <c r="AM135" i="9" s="1"/>
  <c r="AM32" i="9" s="1"/>
  <c r="AM137" i="9" s="1"/>
  <c r="AQ134" i="9"/>
  <c r="AQ135" i="9" s="1"/>
  <c r="AQ32" i="9" s="1"/>
  <c r="AQ137" i="9" s="1"/>
  <c r="AT134" i="9"/>
  <c r="AT135" i="9" s="1"/>
  <c r="AT32" i="9" s="1"/>
  <c r="AT137" i="9" s="1"/>
  <c r="AD134" i="9"/>
  <c r="AD135" i="9" s="1"/>
  <c r="AD32" i="9" s="1"/>
  <c r="AD137" i="9" s="1"/>
  <c r="AQ119" i="9"/>
  <c r="AQ120" i="9" s="1"/>
  <c r="AQ31" i="9" s="1"/>
  <c r="AQ122" i="9" s="1"/>
  <c r="AP119" i="9"/>
  <c r="AP120" i="9" s="1"/>
  <c r="AP31" i="9" s="1"/>
  <c r="AP122" i="9" s="1"/>
  <c r="AM119" i="9"/>
  <c r="AM120" i="9" s="1"/>
  <c r="AM31" i="9" s="1"/>
  <c r="AM122" i="9" s="1"/>
  <c r="AT119" i="9"/>
  <c r="AT120" i="9" s="1"/>
  <c r="AT31" i="9" s="1"/>
  <c r="AT122" i="9" s="1"/>
  <c r="BA119" i="9"/>
  <c r="BA120" i="9" s="1"/>
  <c r="BA31" i="9" s="1"/>
  <c r="BA122" i="9" s="1"/>
  <c r="BA32" i="9"/>
  <c r="BA137" i="9" s="1"/>
  <c r="AL134" i="9"/>
  <c r="AL135" i="9" s="1"/>
  <c r="AL32" i="9" s="1"/>
  <c r="AL137" i="9" s="1"/>
  <c r="AL119" i="9"/>
  <c r="AL120" i="9" s="1"/>
  <c r="AL31" i="9" s="1"/>
  <c r="AL122" i="9" s="1"/>
  <c r="AO134" i="9"/>
  <c r="AO135" i="9" s="1"/>
  <c r="AO32" i="9" s="1"/>
  <c r="AO137" i="9" s="1"/>
  <c r="AR134" i="9"/>
  <c r="AR135" i="9" s="1"/>
  <c r="AR32" i="9" s="1"/>
  <c r="AR137" i="9" s="1"/>
  <c r="AX134" i="9"/>
  <c r="AX135" i="9" s="1"/>
  <c r="AX32" i="9" s="1"/>
  <c r="AX137" i="9" s="1"/>
  <c r="AH119" i="9"/>
  <c r="AH120" i="9" s="1"/>
  <c r="AH31" i="9" s="1"/>
  <c r="AH122" i="9" s="1"/>
  <c r="AX119" i="9"/>
  <c r="AX120" i="9" s="1"/>
  <c r="AX31" i="9" s="1"/>
  <c r="AX122" i="9" s="1"/>
  <c r="AD119" i="9"/>
  <c r="AD120" i="9" s="1"/>
  <c r="AD31" i="9" s="1"/>
  <c r="AD122" i="9" s="1"/>
  <c r="AS134" i="9"/>
  <c r="AS135" i="9" s="1"/>
  <c r="AS32" i="9" s="1"/>
  <c r="AS137" i="9" s="1"/>
  <c r="AY134" i="9"/>
  <c r="AY135" i="9" s="1"/>
  <c r="AY32" i="9" s="1"/>
  <c r="AY137" i="9" s="1"/>
  <c r="AJ134" i="9"/>
  <c r="AJ135" i="9" s="1"/>
  <c r="AJ32" i="9" s="1"/>
  <c r="AJ137" i="9" s="1"/>
  <c r="AG134" i="9"/>
  <c r="AG135" i="9" s="1"/>
  <c r="AG32" i="9" s="1"/>
  <c r="AG137" i="9" s="1"/>
  <c r="AK134" i="9"/>
  <c r="AK135" i="9" s="1"/>
  <c r="AK32" i="9" s="1"/>
  <c r="AK137" i="9" s="1"/>
  <c r="AP134" i="9"/>
  <c r="AP135" i="9" s="1"/>
  <c r="AP32" i="9" s="1"/>
  <c r="AP137" i="9" s="1"/>
  <c r="AF119" i="9"/>
  <c r="AF120" i="9" s="1"/>
  <c r="AF31" i="9" s="1"/>
  <c r="AF122" i="9" s="1"/>
  <c r="AJ119" i="9"/>
  <c r="AJ120" i="9" s="1"/>
  <c r="AJ31" i="9" s="1"/>
  <c r="AJ122" i="9" s="1"/>
  <c r="AV119" i="9"/>
  <c r="AV120" i="9" s="1"/>
  <c r="AV31" i="9" s="1"/>
  <c r="AV122" i="9" s="1"/>
  <c r="AN119" i="9"/>
  <c r="AN120" i="9" s="1"/>
  <c r="AN31" i="9" s="1"/>
  <c r="AN122" i="9" s="1"/>
  <c r="AW119" i="9"/>
  <c r="AW120" i="9" s="1"/>
  <c r="AW31" i="9" s="1"/>
  <c r="AW122" i="9" s="1"/>
  <c r="AG119" i="9"/>
  <c r="AG120" i="9" s="1"/>
  <c r="AG31" i="9" s="1"/>
  <c r="AG122" i="9" s="1"/>
  <c r="AQ48" i="9"/>
  <c r="AX60" i="9"/>
  <c r="AF60" i="9"/>
  <c r="AK60" i="9"/>
  <c r="AP60" i="9"/>
  <c r="AL60" i="9"/>
  <c r="AW60" i="9"/>
  <c r="AI60" i="9"/>
  <c r="AZ60" i="9"/>
  <c r="AD60" i="9"/>
  <c r="AR48" i="9"/>
  <c r="AH60" i="9"/>
  <c r="AG60" i="9"/>
  <c r="AE60" i="9"/>
  <c r="AS60" i="9"/>
  <c r="AY60" i="9"/>
  <c r="Y119" i="9"/>
  <c r="Y120" i="9" s="1"/>
  <c r="Y31" i="9" s="1"/>
  <c r="T119" i="9"/>
  <c r="T120" i="9" s="1"/>
  <c r="T31" i="9" s="1"/>
  <c r="AC134" i="9"/>
  <c r="AC135" i="9" s="1"/>
  <c r="AC32" i="9" s="1"/>
  <c r="AC137" i="9" s="1"/>
  <c r="Z134" i="9"/>
  <c r="Z135" i="9" s="1"/>
  <c r="Z32" i="9" s="1"/>
  <c r="Z137" i="9" s="1"/>
  <c r="AB134" i="9"/>
  <c r="AB135" i="9" s="1"/>
  <c r="AB32" i="9" s="1"/>
  <c r="AB137" i="9" s="1"/>
  <c r="AA134" i="9"/>
  <c r="AA135" i="9" s="1"/>
  <c r="AA32" i="9" s="1"/>
  <c r="AA137" i="9" s="1"/>
  <c r="R119" i="9"/>
  <c r="R120" i="9" s="1"/>
  <c r="R31" i="9" s="1"/>
  <c r="X119" i="9"/>
  <c r="X120" i="9" s="1"/>
  <c r="X31" i="9" s="1"/>
  <c r="S119" i="9"/>
  <c r="S120" i="9" s="1"/>
  <c r="S31" i="9" s="1"/>
  <c r="AC119" i="9"/>
  <c r="AC120" i="9" s="1"/>
  <c r="AC31" i="9" s="1"/>
  <c r="AC122" i="9" s="1"/>
  <c r="U119" i="9"/>
  <c r="U120" i="9" s="1"/>
  <c r="U31" i="9" s="1"/>
  <c r="P119" i="9"/>
  <c r="P120" i="9" s="1"/>
  <c r="P31" i="9" s="1"/>
  <c r="AB119" i="9"/>
  <c r="AB120" i="9" s="1"/>
  <c r="AB31" i="9" s="1"/>
  <c r="AB122" i="9" s="1"/>
  <c r="BB53" i="9"/>
  <c r="BB130" i="9"/>
  <c r="BB132" i="9"/>
  <c r="BB129" i="9"/>
  <c r="BB128" i="9"/>
  <c r="BB131" i="9"/>
  <c r="BB115" i="9"/>
  <c r="BB113" i="9"/>
  <c r="BB114" i="9"/>
  <c r="BB116" i="9"/>
  <c r="BB117" i="9"/>
  <c r="AC48" i="9"/>
  <c r="AB48" i="9"/>
  <c r="E119" i="9"/>
  <c r="BB110" i="9"/>
  <c r="H47" i="9"/>
  <c r="BA23" i="20"/>
  <c r="BB82" i="9"/>
  <c r="BA22" i="20"/>
  <c r="BB81" i="9"/>
  <c r="Z27" i="9"/>
  <c r="Z48" i="9" s="1"/>
  <c r="AA48" i="9"/>
  <c r="Y59" i="9"/>
  <c r="BB54" i="9"/>
  <c r="K119" i="9"/>
  <c r="K120" i="9" s="1"/>
  <c r="K31" i="9" s="1"/>
  <c r="E134" i="9"/>
  <c r="R151" i="9"/>
  <c r="Y151" i="9"/>
  <c r="O151" i="9"/>
  <c r="S151" i="9"/>
  <c r="R134" i="9"/>
  <c r="R135" i="9" s="1"/>
  <c r="R32" i="9" s="1"/>
  <c r="K134" i="9"/>
  <c r="K135" i="9" s="1"/>
  <c r="K32" i="9" s="1"/>
  <c r="J134" i="9"/>
  <c r="J135" i="9" s="1"/>
  <c r="O134" i="9"/>
  <c r="O135" i="9" s="1"/>
  <c r="O32" i="9" s="1"/>
  <c r="G134" i="9"/>
  <c r="G135" i="9" s="1"/>
  <c r="N134" i="9"/>
  <c r="N135" i="9" s="1"/>
  <c r="N32" i="9" s="1"/>
  <c r="M134" i="9"/>
  <c r="M135" i="9" s="1"/>
  <c r="H134" i="9"/>
  <c r="H135" i="9" s="1"/>
  <c r="W134" i="9"/>
  <c r="W135" i="9" s="1"/>
  <c r="W32" i="9" s="1"/>
  <c r="Y134" i="9"/>
  <c r="Y135" i="9" s="1"/>
  <c r="X134" i="9"/>
  <c r="X135" i="9" s="1"/>
  <c r="X32" i="9" s="1"/>
  <c r="F134" i="9"/>
  <c r="F135" i="9" s="1"/>
  <c r="U134" i="9"/>
  <c r="U135" i="9" s="1"/>
  <c r="U32" i="9" s="1"/>
  <c r="T134" i="9"/>
  <c r="T135" i="9" s="1"/>
  <c r="T32" i="9" s="1"/>
  <c r="I134" i="9"/>
  <c r="I135" i="9" s="1"/>
  <c r="I32" i="9" s="1"/>
  <c r="L134" i="9"/>
  <c r="L135" i="9" s="1"/>
  <c r="L32" i="9" s="1"/>
  <c r="S134" i="9"/>
  <c r="S135" i="9" s="1"/>
  <c r="S32" i="9" s="1"/>
  <c r="V134" i="9"/>
  <c r="V135" i="9" s="1"/>
  <c r="V32" i="9" s="1"/>
  <c r="Q134" i="9"/>
  <c r="Q135" i="9" s="1"/>
  <c r="Q32" i="9" s="1"/>
  <c r="P134" i="9"/>
  <c r="P135" i="9" s="1"/>
  <c r="P32" i="9" s="1"/>
  <c r="F119" i="9"/>
  <c r="F120" i="9" s="1"/>
  <c r="L119" i="9"/>
  <c r="L120" i="9" s="1"/>
  <c r="L31" i="9" s="1"/>
  <c r="M119" i="9"/>
  <c r="M120" i="9" s="1"/>
  <c r="M31" i="9" s="1"/>
  <c r="V59" i="9"/>
  <c r="V27" i="9" s="1"/>
  <c r="V60" i="9" s="1"/>
  <c r="G119" i="9"/>
  <c r="I119" i="9"/>
  <c r="N119" i="9"/>
  <c r="N120" i="9" s="1"/>
  <c r="N31" i="9" s="1"/>
  <c r="J119" i="9"/>
  <c r="H119" i="9"/>
  <c r="H120" i="9" s="1"/>
  <c r="O119" i="9"/>
  <c r="O120" i="9" s="1"/>
  <c r="O31" i="9" s="1"/>
  <c r="E104" i="9"/>
  <c r="E89" i="9"/>
  <c r="E74" i="9"/>
  <c r="F59" i="9"/>
  <c r="F27" i="9" s="1"/>
  <c r="G47" i="9"/>
  <c r="I59" i="9"/>
  <c r="I27" i="9" s="1"/>
  <c r="G59" i="9"/>
  <c r="G27" i="9" s="1"/>
  <c r="L59" i="9"/>
  <c r="L27" i="9" s="1"/>
  <c r="S59" i="9"/>
  <c r="S27" i="9" s="1"/>
  <c r="N59" i="9"/>
  <c r="N27" i="9" s="1"/>
  <c r="W59" i="9"/>
  <c r="W27" i="9" s="1"/>
  <c r="M59" i="9"/>
  <c r="M27" i="9" s="1"/>
  <c r="K59" i="9"/>
  <c r="K27" i="9" s="1"/>
  <c r="P59" i="9"/>
  <c r="P27" i="9" s="1"/>
  <c r="X59" i="9"/>
  <c r="X27" i="9" s="1"/>
  <c r="AX18" i="20"/>
  <c r="W47" i="9"/>
  <c r="AV18" i="20"/>
  <c r="U47" i="9"/>
  <c r="AW18" i="20"/>
  <c r="V47" i="9"/>
  <c r="R59" i="9"/>
  <c r="R27" i="9" s="1"/>
  <c r="O59" i="9"/>
  <c r="O27" i="9" s="1"/>
  <c r="T59" i="9"/>
  <c r="T27" i="9" s="1"/>
  <c r="AZ18" i="20"/>
  <c r="AY18" i="20"/>
  <c r="X47" i="9"/>
  <c r="U59" i="9"/>
  <c r="J59" i="9"/>
  <c r="J27" i="9" s="1"/>
  <c r="Q59" i="9"/>
  <c r="Q27" i="9" s="1"/>
  <c r="K18" i="20"/>
  <c r="L47" i="9"/>
  <c r="J18" i="20"/>
  <c r="AQ18" i="20"/>
  <c r="P47" i="9"/>
  <c r="M18" i="20"/>
  <c r="N47" i="9"/>
  <c r="AS18" i="20"/>
  <c r="R47" i="9"/>
  <c r="AR18" i="20"/>
  <c r="Q47" i="9"/>
  <c r="N18" i="20"/>
  <c r="O47" i="9"/>
  <c r="AT18" i="20"/>
  <c r="S47" i="9"/>
  <c r="L18" i="20"/>
  <c r="M47" i="9"/>
  <c r="AU18" i="20"/>
  <c r="T47" i="9"/>
  <c r="J12" i="9"/>
  <c r="H12" i="9"/>
  <c r="E28" i="9" s="1"/>
  <c r="E18" i="20"/>
  <c r="H15" i="9"/>
  <c r="I15" i="9"/>
  <c r="J15" i="9"/>
  <c r="I12" i="9"/>
  <c r="G19" i="9"/>
  <c r="G11" i="9"/>
  <c r="E39" i="9" s="1"/>
  <c r="G10" i="9"/>
  <c r="T122" i="9" l="1"/>
  <c r="V122" i="9"/>
  <c r="Y122" i="9"/>
  <c r="Q122" i="9"/>
  <c r="W122" i="9"/>
  <c r="AD104" i="9"/>
  <c r="AD105" i="9" s="1"/>
  <c r="AD30" i="9" s="1"/>
  <c r="AD107" i="9" s="1"/>
  <c r="AH104" i="9"/>
  <c r="AH105" i="9" s="1"/>
  <c r="AH30" i="9" s="1"/>
  <c r="AH107" i="9" s="1"/>
  <c r="AL104" i="9"/>
  <c r="AL105" i="9" s="1"/>
  <c r="AL30" i="9" s="1"/>
  <c r="AL107" i="9" s="1"/>
  <c r="AP104" i="9"/>
  <c r="AP105" i="9" s="1"/>
  <c r="AP30" i="9" s="1"/>
  <c r="AP107" i="9" s="1"/>
  <c r="AT104" i="9"/>
  <c r="AT105" i="9" s="1"/>
  <c r="AT30" i="9" s="1"/>
  <c r="AT107" i="9" s="1"/>
  <c r="AX104" i="9"/>
  <c r="AX105" i="9" s="1"/>
  <c r="AX30" i="9" s="1"/>
  <c r="AX107" i="9" s="1"/>
  <c r="AK104" i="9"/>
  <c r="AK105" i="9" s="1"/>
  <c r="AK30" i="9" s="1"/>
  <c r="AK107" i="9" s="1"/>
  <c r="AS104" i="9"/>
  <c r="AS105" i="9" s="1"/>
  <c r="AS30" i="9" s="1"/>
  <c r="AS107" i="9" s="1"/>
  <c r="BA104" i="9"/>
  <c r="BA105" i="9" s="1"/>
  <c r="BA30" i="9" s="1"/>
  <c r="BA107" i="9" s="1"/>
  <c r="AE104" i="9"/>
  <c r="AE105" i="9" s="1"/>
  <c r="AE30" i="9" s="1"/>
  <c r="AE107" i="9" s="1"/>
  <c r="AI104" i="9"/>
  <c r="AI105" i="9" s="1"/>
  <c r="AI30" i="9" s="1"/>
  <c r="AI107" i="9" s="1"/>
  <c r="AM104" i="9"/>
  <c r="AM105" i="9" s="1"/>
  <c r="AM30" i="9" s="1"/>
  <c r="AM107" i="9" s="1"/>
  <c r="AQ104" i="9"/>
  <c r="AQ105" i="9" s="1"/>
  <c r="AQ30" i="9" s="1"/>
  <c r="AQ107" i="9" s="1"/>
  <c r="AU104" i="9"/>
  <c r="AU105" i="9" s="1"/>
  <c r="AU30" i="9" s="1"/>
  <c r="AU107" i="9" s="1"/>
  <c r="AY104" i="9"/>
  <c r="AY105" i="9" s="1"/>
  <c r="AY30" i="9" s="1"/>
  <c r="AY107" i="9" s="1"/>
  <c r="AF104" i="9"/>
  <c r="AF105" i="9" s="1"/>
  <c r="AF30" i="9" s="1"/>
  <c r="AF107" i="9" s="1"/>
  <c r="AJ104" i="9"/>
  <c r="AJ105" i="9" s="1"/>
  <c r="AJ30" i="9" s="1"/>
  <c r="AJ107" i="9" s="1"/>
  <c r="AN104" i="9"/>
  <c r="AN105" i="9" s="1"/>
  <c r="AN30" i="9" s="1"/>
  <c r="AN107" i="9" s="1"/>
  <c r="AR104" i="9"/>
  <c r="AR105" i="9" s="1"/>
  <c r="AR30" i="9" s="1"/>
  <c r="AR107" i="9" s="1"/>
  <c r="AV104" i="9"/>
  <c r="AV105" i="9" s="1"/>
  <c r="AV30" i="9" s="1"/>
  <c r="AV107" i="9" s="1"/>
  <c r="AZ104" i="9"/>
  <c r="AZ105" i="9" s="1"/>
  <c r="AZ30" i="9" s="1"/>
  <c r="AZ107" i="9" s="1"/>
  <c r="AG104" i="9"/>
  <c r="AG105" i="9" s="1"/>
  <c r="AG30" i="9" s="1"/>
  <c r="AG107" i="9" s="1"/>
  <c r="AO104" i="9"/>
  <c r="AO105" i="9" s="1"/>
  <c r="AO30" i="9" s="1"/>
  <c r="AO107" i="9" s="1"/>
  <c r="AW104" i="9"/>
  <c r="AW105" i="9" s="1"/>
  <c r="AW30" i="9" s="1"/>
  <c r="AW107" i="9" s="1"/>
  <c r="AD89" i="9"/>
  <c r="AD90" i="9" s="1"/>
  <c r="AD29" i="9" s="1"/>
  <c r="AD92" i="9" s="1"/>
  <c r="AH89" i="9"/>
  <c r="AH90" i="9" s="1"/>
  <c r="AH29" i="9" s="1"/>
  <c r="AH92" i="9" s="1"/>
  <c r="AL89" i="9"/>
  <c r="AL90" i="9" s="1"/>
  <c r="AL29" i="9" s="1"/>
  <c r="AL92" i="9" s="1"/>
  <c r="AP89" i="9"/>
  <c r="AP90" i="9" s="1"/>
  <c r="AP29" i="9" s="1"/>
  <c r="AP92" i="9" s="1"/>
  <c r="AT89" i="9"/>
  <c r="AT90" i="9" s="1"/>
  <c r="AT29" i="9" s="1"/>
  <c r="AT92" i="9" s="1"/>
  <c r="AX89" i="9"/>
  <c r="AX90" i="9" s="1"/>
  <c r="AX29" i="9" s="1"/>
  <c r="AX92" i="9" s="1"/>
  <c r="AO89" i="9"/>
  <c r="AO90" i="9" s="1"/>
  <c r="AO29" i="9" s="1"/>
  <c r="AO92" i="9" s="1"/>
  <c r="BA89" i="9"/>
  <c r="BA90" i="9" s="1"/>
  <c r="BA29" i="9" s="1"/>
  <c r="BA92" i="9" s="1"/>
  <c r="AE89" i="9"/>
  <c r="AE90" i="9" s="1"/>
  <c r="AE29" i="9" s="1"/>
  <c r="AE92" i="9" s="1"/>
  <c r="AI89" i="9"/>
  <c r="AI90" i="9" s="1"/>
  <c r="AI29" i="9" s="1"/>
  <c r="AI92" i="9" s="1"/>
  <c r="AM89" i="9"/>
  <c r="AM90" i="9" s="1"/>
  <c r="AM29" i="9" s="1"/>
  <c r="AM92" i="9" s="1"/>
  <c r="AQ89" i="9"/>
  <c r="AQ90" i="9" s="1"/>
  <c r="AQ29" i="9" s="1"/>
  <c r="AQ92" i="9" s="1"/>
  <c r="AU89" i="9"/>
  <c r="AU90" i="9" s="1"/>
  <c r="AU29" i="9" s="1"/>
  <c r="AU92" i="9" s="1"/>
  <c r="AY89" i="9"/>
  <c r="AY90" i="9" s="1"/>
  <c r="AY29" i="9" s="1"/>
  <c r="AY92" i="9" s="1"/>
  <c r="AF89" i="9"/>
  <c r="AF90" i="9" s="1"/>
  <c r="AF29" i="9" s="1"/>
  <c r="AF92" i="9" s="1"/>
  <c r="AJ89" i="9"/>
  <c r="AJ90" i="9" s="1"/>
  <c r="AJ29" i="9" s="1"/>
  <c r="AJ92" i="9" s="1"/>
  <c r="AN89" i="9"/>
  <c r="AN90" i="9" s="1"/>
  <c r="AN29" i="9" s="1"/>
  <c r="AN92" i="9" s="1"/>
  <c r="AR89" i="9"/>
  <c r="AR90" i="9" s="1"/>
  <c r="AR29" i="9" s="1"/>
  <c r="AR92" i="9" s="1"/>
  <c r="AV89" i="9"/>
  <c r="AV90" i="9" s="1"/>
  <c r="AV29" i="9" s="1"/>
  <c r="AV92" i="9" s="1"/>
  <c r="AZ89" i="9"/>
  <c r="AZ90" i="9" s="1"/>
  <c r="AZ29" i="9" s="1"/>
  <c r="AZ92" i="9" s="1"/>
  <c r="AG89" i="9"/>
  <c r="AG90" i="9" s="1"/>
  <c r="AG29" i="9" s="1"/>
  <c r="AG92" i="9" s="1"/>
  <c r="AK89" i="9"/>
  <c r="AK90" i="9" s="1"/>
  <c r="AK29" i="9" s="1"/>
  <c r="AK92" i="9" s="1"/>
  <c r="AS89" i="9"/>
  <c r="AS90" i="9" s="1"/>
  <c r="AS29" i="9" s="1"/>
  <c r="AS92" i="9" s="1"/>
  <c r="AW89" i="9"/>
  <c r="AW90" i="9" s="1"/>
  <c r="AW29" i="9" s="1"/>
  <c r="AW92" i="9" s="1"/>
  <c r="H19" i="9"/>
  <c r="Z74" i="9"/>
  <c r="Z75" i="9" s="1"/>
  <c r="Z28" i="9" s="1"/>
  <c r="Z77" i="9" s="1"/>
  <c r="AD74" i="9"/>
  <c r="AD75" i="9" s="1"/>
  <c r="AD28" i="9" s="1"/>
  <c r="AD77" i="9" s="1"/>
  <c r="AH74" i="9"/>
  <c r="AH75" i="9" s="1"/>
  <c r="AH28" i="9" s="1"/>
  <c r="AH77" i="9" s="1"/>
  <c r="AL74" i="9"/>
  <c r="AL75" i="9" s="1"/>
  <c r="AL28" i="9" s="1"/>
  <c r="AL77" i="9" s="1"/>
  <c r="AP74" i="9"/>
  <c r="AP75" i="9" s="1"/>
  <c r="AP28" i="9" s="1"/>
  <c r="AP77" i="9" s="1"/>
  <c r="AT74" i="9"/>
  <c r="AT75" i="9" s="1"/>
  <c r="AT28" i="9" s="1"/>
  <c r="AT77" i="9" s="1"/>
  <c r="AX74" i="9"/>
  <c r="AX75" i="9" s="1"/>
  <c r="AX28" i="9" s="1"/>
  <c r="AX77" i="9" s="1"/>
  <c r="AE74" i="9"/>
  <c r="AE75" i="9" s="1"/>
  <c r="AE28" i="9" s="1"/>
  <c r="AE77" i="9" s="1"/>
  <c r="AI74" i="9"/>
  <c r="AI75" i="9" s="1"/>
  <c r="AI28" i="9" s="1"/>
  <c r="AI77" i="9" s="1"/>
  <c r="AQ74" i="9"/>
  <c r="AQ75" i="9" s="1"/>
  <c r="AQ28" i="9" s="1"/>
  <c r="AQ77" i="9" s="1"/>
  <c r="AU74" i="9"/>
  <c r="AU75" i="9" s="1"/>
  <c r="AU28" i="9" s="1"/>
  <c r="AU77" i="9" s="1"/>
  <c r="AF74" i="9"/>
  <c r="AF75" i="9" s="1"/>
  <c r="AF28" i="9" s="1"/>
  <c r="AF77" i="9" s="1"/>
  <c r="AN74" i="9"/>
  <c r="AN75" i="9" s="1"/>
  <c r="AN28" i="9" s="1"/>
  <c r="AN77" i="9" s="1"/>
  <c r="AV74" i="9"/>
  <c r="AV75" i="9" s="1"/>
  <c r="AV28" i="9" s="1"/>
  <c r="AV77" i="9" s="1"/>
  <c r="AC74" i="9"/>
  <c r="AC75" i="9" s="1"/>
  <c r="AC28" i="9" s="1"/>
  <c r="AC77" i="9" s="1"/>
  <c r="AK74" i="9"/>
  <c r="AK75" i="9" s="1"/>
  <c r="AK28" i="9" s="1"/>
  <c r="AK77" i="9" s="1"/>
  <c r="AS74" i="9"/>
  <c r="AS75" i="9" s="1"/>
  <c r="AS28" i="9" s="1"/>
  <c r="AS77" i="9" s="1"/>
  <c r="BA74" i="9"/>
  <c r="BA75" i="9" s="1"/>
  <c r="BA28" i="9" s="1"/>
  <c r="BA77" i="9" s="1"/>
  <c r="AA74" i="9"/>
  <c r="AA75" i="9" s="1"/>
  <c r="AA28" i="9" s="1"/>
  <c r="AA77" i="9" s="1"/>
  <c r="AM74" i="9"/>
  <c r="AM75" i="9" s="1"/>
  <c r="AM28" i="9" s="1"/>
  <c r="AM77" i="9" s="1"/>
  <c r="AY74" i="9"/>
  <c r="AY75" i="9" s="1"/>
  <c r="AY28" i="9" s="1"/>
  <c r="AY77" i="9" s="1"/>
  <c r="AB74" i="9"/>
  <c r="AB75" i="9" s="1"/>
  <c r="AB28" i="9" s="1"/>
  <c r="AB77" i="9" s="1"/>
  <c r="AJ74" i="9"/>
  <c r="AJ75" i="9" s="1"/>
  <c r="AJ28" i="9" s="1"/>
  <c r="AJ77" i="9" s="1"/>
  <c r="AR74" i="9"/>
  <c r="AR75" i="9" s="1"/>
  <c r="AR28" i="9" s="1"/>
  <c r="AR77" i="9" s="1"/>
  <c r="AZ74" i="9"/>
  <c r="AZ75" i="9" s="1"/>
  <c r="AZ28" i="9" s="1"/>
  <c r="AZ77" i="9" s="1"/>
  <c r="AG74" i="9"/>
  <c r="AG75" i="9" s="1"/>
  <c r="AG28" i="9" s="1"/>
  <c r="AG77" i="9" s="1"/>
  <c r="AO74" i="9"/>
  <c r="AO75" i="9" s="1"/>
  <c r="AO28" i="9" s="1"/>
  <c r="AO77" i="9" s="1"/>
  <c r="AW74" i="9"/>
  <c r="AW75" i="9" s="1"/>
  <c r="AW28" i="9" s="1"/>
  <c r="AW77" i="9" s="1"/>
  <c r="R122" i="9"/>
  <c r="S122" i="9"/>
  <c r="U122" i="9"/>
  <c r="AB30" i="20"/>
  <c r="AA30" i="20"/>
  <c r="Z30" i="20"/>
  <c r="Y30" i="20"/>
  <c r="P122" i="9"/>
  <c r="X122" i="9"/>
  <c r="AA104" i="9"/>
  <c r="AA105" i="9" s="1"/>
  <c r="AA30" i="9" s="1"/>
  <c r="AA107" i="9" s="1"/>
  <c r="AC104" i="9"/>
  <c r="AC105" i="9" s="1"/>
  <c r="AC30" i="9" s="1"/>
  <c r="AC107" i="9" s="1"/>
  <c r="Z104" i="9"/>
  <c r="Z105" i="9" s="1"/>
  <c r="Z30" i="9" s="1"/>
  <c r="Z107" i="9" s="1"/>
  <c r="AB104" i="9"/>
  <c r="AB105" i="9" s="1"/>
  <c r="AB30" i="9" s="1"/>
  <c r="AB107" i="9" s="1"/>
  <c r="Z89" i="9"/>
  <c r="Z90" i="9" s="1"/>
  <c r="Z29" i="9" s="1"/>
  <c r="Z92" i="9" s="1"/>
  <c r="N89" i="9"/>
  <c r="N90" i="9" s="1"/>
  <c r="R89" i="9"/>
  <c r="R90" i="9" s="1"/>
  <c r="S89" i="9"/>
  <c r="S90" i="9" s="1"/>
  <c r="W89" i="9"/>
  <c r="W90" i="9" s="1"/>
  <c r="AB89" i="9"/>
  <c r="AB90" i="9" s="1"/>
  <c r="AB29" i="9" s="1"/>
  <c r="AB92" i="9" s="1"/>
  <c r="P89" i="9"/>
  <c r="P90" i="9" s="1"/>
  <c r="T89" i="9"/>
  <c r="T90" i="9" s="1"/>
  <c r="X89" i="9"/>
  <c r="X90" i="9" s="1"/>
  <c r="AC89" i="9"/>
  <c r="AC90" i="9" s="1"/>
  <c r="AC29" i="9" s="1"/>
  <c r="AC92" i="9" s="1"/>
  <c r="Q89" i="9"/>
  <c r="Q90" i="9" s="1"/>
  <c r="U89" i="9"/>
  <c r="U90" i="9" s="1"/>
  <c r="V89" i="9"/>
  <c r="V90" i="9" s="1"/>
  <c r="AA89" i="9"/>
  <c r="AA90" i="9" s="1"/>
  <c r="AA29" i="9" s="1"/>
  <c r="AA92" i="9" s="1"/>
  <c r="O89" i="9"/>
  <c r="O90" i="9" s="1"/>
  <c r="Y89" i="9"/>
  <c r="Y90" i="9" s="1"/>
  <c r="F39" i="2"/>
  <c r="BB100" i="9"/>
  <c r="BB151" i="9"/>
  <c r="E135" i="9"/>
  <c r="BB135" i="9" s="1"/>
  <c r="BB134" i="9"/>
  <c r="BB101" i="9"/>
  <c r="E120" i="9"/>
  <c r="BB119" i="9"/>
  <c r="BB39" i="9"/>
  <c r="BA12" i="20" s="1"/>
  <c r="D30" i="20"/>
  <c r="Z60" i="9"/>
  <c r="BB85" i="9"/>
  <c r="E75" i="9"/>
  <c r="E77" i="9" s="1"/>
  <c r="BB87" i="9"/>
  <c r="E90" i="9"/>
  <c r="BB70" i="9"/>
  <c r="BB86" i="9"/>
  <c r="BB71" i="9"/>
  <c r="BA24" i="20"/>
  <c r="BB83" i="9"/>
  <c r="BB72" i="9"/>
  <c r="Y27" i="9"/>
  <c r="Y60" i="9" s="1"/>
  <c r="BA7" i="20"/>
  <c r="H27" i="2"/>
  <c r="E105" i="9"/>
  <c r="M32" i="9"/>
  <c r="M137" i="9" s="1"/>
  <c r="Y32" i="9"/>
  <c r="Y137" i="9" s="1"/>
  <c r="W137" i="9"/>
  <c r="K122" i="9"/>
  <c r="U137" i="9"/>
  <c r="E52" i="9"/>
  <c r="BB52" i="9" s="1"/>
  <c r="X137" i="9"/>
  <c r="V137" i="9"/>
  <c r="T137" i="9"/>
  <c r="I60" i="9"/>
  <c r="O137" i="9"/>
  <c r="N122" i="9"/>
  <c r="R137" i="9"/>
  <c r="S137" i="9"/>
  <c r="W48" i="9"/>
  <c r="P137" i="9"/>
  <c r="O104" i="9"/>
  <c r="O105" i="9" s="1"/>
  <c r="O30" i="9" s="1"/>
  <c r="S104" i="9"/>
  <c r="S105" i="9" s="1"/>
  <c r="S30" i="9" s="1"/>
  <c r="P104" i="9"/>
  <c r="P105" i="9" s="1"/>
  <c r="P30" i="9" s="1"/>
  <c r="T104" i="9"/>
  <c r="T105" i="9" s="1"/>
  <c r="T30" i="9" s="1"/>
  <c r="X104" i="9"/>
  <c r="X105" i="9" s="1"/>
  <c r="X30" i="9" s="1"/>
  <c r="N104" i="9"/>
  <c r="N105" i="9" s="1"/>
  <c r="N30" i="9" s="1"/>
  <c r="V104" i="9"/>
  <c r="V105" i="9" s="1"/>
  <c r="V30" i="9" s="1"/>
  <c r="R104" i="9"/>
  <c r="R105" i="9" s="1"/>
  <c r="R30" i="9" s="1"/>
  <c r="Y104" i="9"/>
  <c r="Y105" i="9" s="1"/>
  <c r="W104" i="9"/>
  <c r="W105" i="9" s="1"/>
  <c r="W30" i="9" s="1"/>
  <c r="M104" i="9"/>
  <c r="M105" i="9" s="1"/>
  <c r="M30" i="9" s="1"/>
  <c r="Q104" i="9"/>
  <c r="Q105" i="9" s="1"/>
  <c r="Q30" i="9" s="1"/>
  <c r="U104" i="9"/>
  <c r="U105" i="9" s="1"/>
  <c r="U30" i="9" s="1"/>
  <c r="O30" i="20"/>
  <c r="S30" i="20"/>
  <c r="W30" i="20"/>
  <c r="T30" i="20"/>
  <c r="Q30" i="20"/>
  <c r="V30" i="20"/>
  <c r="P30" i="20"/>
  <c r="R30" i="20"/>
  <c r="U30" i="20"/>
  <c r="X30" i="20"/>
  <c r="O122" i="9"/>
  <c r="Q137" i="9"/>
  <c r="U27" i="9"/>
  <c r="U60" i="9" s="1"/>
  <c r="M122" i="9"/>
  <c r="V48" i="9"/>
  <c r="N137" i="9"/>
  <c r="X60" i="9"/>
  <c r="W60" i="9"/>
  <c r="L137" i="9"/>
  <c r="L122" i="9"/>
  <c r="K137" i="9"/>
  <c r="J19" i="9"/>
  <c r="K104" i="9"/>
  <c r="K105" i="9" s="1"/>
  <c r="K30" i="9" s="1"/>
  <c r="L104" i="9"/>
  <c r="K60" i="9"/>
  <c r="L60" i="9"/>
  <c r="P60" i="9"/>
  <c r="T60" i="9"/>
  <c r="M60" i="9"/>
  <c r="S60" i="9"/>
  <c r="O60" i="9"/>
  <c r="Q60" i="9"/>
  <c r="N60" i="9"/>
  <c r="R60" i="9"/>
  <c r="I19" i="9"/>
  <c r="J32" i="9"/>
  <c r="H32" i="9"/>
  <c r="J60" i="9"/>
  <c r="D12" i="20"/>
  <c r="H104" i="9"/>
  <c r="H105" i="9" s="1"/>
  <c r="H30" i="9" s="1"/>
  <c r="I104" i="9"/>
  <c r="I105" i="9" s="1"/>
  <c r="I30" i="9" s="1"/>
  <c r="J104" i="9"/>
  <c r="J105" i="9" s="1"/>
  <c r="J30" i="9" s="1"/>
  <c r="G104" i="9"/>
  <c r="H60" i="9"/>
  <c r="D34" i="2"/>
  <c r="E38" i="9"/>
  <c r="BA28" i="20" l="1"/>
  <c r="E32" i="9"/>
  <c r="D38" i="2" s="1"/>
  <c r="F104" i="9"/>
  <c r="BB104" i="9" s="1"/>
  <c r="BB99" i="9"/>
  <c r="E30" i="9"/>
  <c r="E107" i="9" s="1"/>
  <c r="E31" i="9"/>
  <c r="D37" i="2" s="1"/>
  <c r="BB38" i="9"/>
  <c r="BA11" i="20" s="1"/>
  <c r="E29" i="9"/>
  <c r="E92" i="9" s="1"/>
  <c r="BB69" i="9"/>
  <c r="BB84" i="9"/>
  <c r="BA27" i="20"/>
  <c r="BA26" i="20"/>
  <c r="N29" i="9"/>
  <c r="M30" i="20"/>
  <c r="L89" i="9"/>
  <c r="L90" i="9" s="1"/>
  <c r="L29" i="9" s="1"/>
  <c r="K30" i="20"/>
  <c r="M89" i="9"/>
  <c r="M90" i="9" s="1"/>
  <c r="M29" i="9" s="1"/>
  <c r="L30" i="20"/>
  <c r="J89" i="9"/>
  <c r="J90" i="9" s="1"/>
  <c r="J29" i="9" s="1"/>
  <c r="I30" i="20"/>
  <c r="F89" i="9"/>
  <c r="O29" i="9"/>
  <c r="O92" i="9" s="1"/>
  <c r="N30" i="20"/>
  <c r="P29" i="9"/>
  <c r="P92" i="9" s="1"/>
  <c r="G89" i="9"/>
  <c r="G90" i="9" s="1"/>
  <c r="F30" i="20"/>
  <c r="K89" i="9"/>
  <c r="K90" i="9" s="1"/>
  <c r="K29" i="9" s="1"/>
  <c r="K92" i="9" s="1"/>
  <c r="J30" i="20"/>
  <c r="S29" i="9"/>
  <c r="S92" i="9" s="1"/>
  <c r="H89" i="9"/>
  <c r="H90" i="9" s="1"/>
  <c r="H29" i="9" s="1"/>
  <c r="G30" i="20"/>
  <c r="Y29" i="9"/>
  <c r="Y92" i="9" s="1"/>
  <c r="U29" i="9"/>
  <c r="U92" i="9" s="1"/>
  <c r="I89" i="9"/>
  <c r="I90" i="9" s="1"/>
  <c r="I29" i="9" s="1"/>
  <c r="H30" i="20"/>
  <c r="W29" i="9"/>
  <c r="W92" i="9" s="1"/>
  <c r="X29" i="9"/>
  <c r="X92" i="9" s="1"/>
  <c r="R29" i="9"/>
  <c r="R92" i="9" s="1"/>
  <c r="L105" i="9"/>
  <c r="L30" i="9" s="1"/>
  <c r="J74" i="9"/>
  <c r="J75" i="9" s="1"/>
  <c r="J28" i="9" s="1"/>
  <c r="N74" i="9"/>
  <c r="N75" i="9" s="1"/>
  <c r="N28" i="9" s="1"/>
  <c r="N77" i="9" s="1"/>
  <c r="W74" i="9"/>
  <c r="W75" i="9" s="1"/>
  <c r="W28" i="9" s="1"/>
  <c r="W77" i="9" s="1"/>
  <c r="O74" i="9"/>
  <c r="O75" i="9" s="1"/>
  <c r="O28" i="9" s="1"/>
  <c r="H74" i="9"/>
  <c r="H75" i="9" s="1"/>
  <c r="H28" i="9" s="1"/>
  <c r="I74" i="9"/>
  <c r="I75" i="9" s="1"/>
  <c r="I28" i="9" s="1"/>
  <c r="V74" i="9"/>
  <c r="V75" i="9" s="1"/>
  <c r="V28" i="9" s="1"/>
  <c r="R74" i="9"/>
  <c r="R75" i="9" s="1"/>
  <c r="R28" i="9" s="1"/>
  <c r="R77" i="9" s="1"/>
  <c r="X74" i="9"/>
  <c r="X75" i="9" s="1"/>
  <c r="X28" i="9" s="1"/>
  <c r="S74" i="9"/>
  <c r="S75" i="9" s="1"/>
  <c r="M74" i="9"/>
  <c r="M75" i="9" s="1"/>
  <c r="M28" i="9" s="1"/>
  <c r="T74" i="9"/>
  <c r="T75" i="9" s="1"/>
  <c r="T28" i="9" s="1"/>
  <c r="T77" i="9" s="1"/>
  <c r="F74" i="9"/>
  <c r="G74" i="9"/>
  <c r="G75" i="9" s="1"/>
  <c r="G28" i="9" s="1"/>
  <c r="L74" i="9"/>
  <c r="L75" i="9" s="1"/>
  <c r="L28" i="9" s="1"/>
  <c r="Y74" i="9"/>
  <c r="Y75" i="9" s="1"/>
  <c r="Y28" i="9" s="1"/>
  <c r="Y77" i="9" s="1"/>
  <c r="Q74" i="9"/>
  <c r="Q75" i="9" s="1"/>
  <c r="Q28" i="9" s="1"/>
  <c r="Q77" i="9" s="1"/>
  <c r="U74" i="9"/>
  <c r="U75" i="9" s="1"/>
  <c r="U28" i="9" s="1"/>
  <c r="P74" i="9"/>
  <c r="P75" i="9" s="1"/>
  <c r="P28" i="9" s="1"/>
  <c r="G105" i="9"/>
  <c r="F32" i="9"/>
  <c r="G32" i="9"/>
  <c r="G137" i="9" s="1"/>
  <c r="Y30" i="9"/>
  <c r="K74" i="9"/>
  <c r="K75" i="9" s="1"/>
  <c r="X48" i="9"/>
  <c r="U48" i="9"/>
  <c r="Y48" i="9"/>
  <c r="L48" i="9"/>
  <c r="N48" i="9"/>
  <c r="M48" i="9"/>
  <c r="S48" i="9"/>
  <c r="Q48" i="9"/>
  <c r="P48" i="9"/>
  <c r="R48" i="9"/>
  <c r="K48" i="9"/>
  <c r="O48" i="9"/>
  <c r="T48" i="9"/>
  <c r="G120" i="9"/>
  <c r="G31" i="9" s="1"/>
  <c r="J120" i="9"/>
  <c r="J137" i="9"/>
  <c r="I120" i="9"/>
  <c r="I31" i="9" s="1"/>
  <c r="I137" i="9"/>
  <c r="H137" i="9"/>
  <c r="G60" i="9"/>
  <c r="D11" i="20"/>
  <c r="E51" i="9"/>
  <c r="BB51" i="9" s="1"/>
  <c r="F60" i="9"/>
  <c r="F48" i="9"/>
  <c r="G48" i="9"/>
  <c r="G18" i="20"/>
  <c r="I18" i="20"/>
  <c r="H18" i="20"/>
  <c r="G29" i="9" l="1"/>
  <c r="G92" i="9" s="1"/>
  <c r="G30" i="9"/>
  <c r="G107" i="9" s="1"/>
  <c r="E137" i="9"/>
  <c r="E38" i="2"/>
  <c r="BB32" i="9"/>
  <c r="F105" i="9"/>
  <c r="D36" i="2"/>
  <c r="E122" i="9"/>
  <c r="BB120" i="9"/>
  <c r="D35" i="2"/>
  <c r="F75" i="9"/>
  <c r="BB74" i="9"/>
  <c r="F90" i="9"/>
  <c r="BB89" i="9"/>
  <c r="N92" i="9"/>
  <c r="BA25" i="20"/>
  <c r="S149" i="9"/>
  <c r="S150" i="9" s="1"/>
  <c r="X149" i="9"/>
  <c r="X150" i="9" s="1"/>
  <c r="Q149" i="9"/>
  <c r="Q150" i="9" s="1"/>
  <c r="Y149" i="9"/>
  <c r="Y150" i="9" s="1"/>
  <c r="V149" i="9"/>
  <c r="V150" i="9" s="1"/>
  <c r="U149" i="9"/>
  <c r="U150" i="9" s="1"/>
  <c r="W149" i="9"/>
  <c r="W150" i="9" s="1"/>
  <c r="P149" i="9"/>
  <c r="P150" i="9" s="1"/>
  <c r="L149" i="9"/>
  <c r="L150" i="9" s="1"/>
  <c r="O149" i="9"/>
  <c r="O150" i="9" s="1"/>
  <c r="R149" i="9"/>
  <c r="R150" i="9" s="1"/>
  <c r="T149" i="9"/>
  <c r="T150" i="9" s="1"/>
  <c r="M149" i="9"/>
  <c r="M150" i="9" s="1"/>
  <c r="N149" i="9"/>
  <c r="N150" i="9" s="1"/>
  <c r="K149" i="9"/>
  <c r="F137" i="9"/>
  <c r="H31" i="9"/>
  <c r="H122" i="9" s="1"/>
  <c r="J31" i="9"/>
  <c r="J122" i="9" s="1"/>
  <c r="F31" i="9"/>
  <c r="Y107" i="9"/>
  <c r="K28" i="9"/>
  <c r="K77" i="9" s="1"/>
  <c r="Q29" i="9"/>
  <c r="Q92" i="9" s="1"/>
  <c r="V29" i="9"/>
  <c r="V92" i="9" s="1"/>
  <c r="T29" i="9"/>
  <c r="T92" i="9" s="1"/>
  <c r="I77" i="9"/>
  <c r="O77" i="9"/>
  <c r="V77" i="9"/>
  <c r="M77" i="9"/>
  <c r="P77" i="9"/>
  <c r="U77" i="9"/>
  <c r="S28" i="9"/>
  <c r="L77" i="9"/>
  <c r="X77" i="9"/>
  <c r="V107" i="9"/>
  <c r="N107" i="9"/>
  <c r="R107" i="9"/>
  <c r="P107" i="9"/>
  <c r="M92" i="9"/>
  <c r="S107" i="9"/>
  <c r="U107" i="9"/>
  <c r="M107" i="9"/>
  <c r="Q107" i="9"/>
  <c r="O107" i="9"/>
  <c r="X107" i="9"/>
  <c r="W107" i="9"/>
  <c r="T107" i="9"/>
  <c r="L92" i="9"/>
  <c r="K107" i="9"/>
  <c r="L107" i="9"/>
  <c r="J92" i="9"/>
  <c r="I122" i="9"/>
  <c r="G122" i="9"/>
  <c r="H77" i="9"/>
  <c r="I92" i="9"/>
  <c r="H92" i="9"/>
  <c r="J107" i="9"/>
  <c r="J48" i="9"/>
  <c r="H48" i="9"/>
  <c r="I48" i="9"/>
  <c r="F30" i="9" l="1"/>
  <c r="BB30" i="9" s="1"/>
  <c r="H36" i="2" s="1"/>
  <c r="D25" i="23" s="1"/>
  <c r="BB105" i="9"/>
  <c r="BB31" i="9"/>
  <c r="BB122" i="9" s="1"/>
  <c r="E37" i="2"/>
  <c r="K150" i="9"/>
  <c r="K33" i="9" s="1"/>
  <c r="K152" i="9" s="1"/>
  <c r="BB149" i="9"/>
  <c r="H38" i="2"/>
  <c r="D19" i="23" s="1"/>
  <c r="BB137" i="9"/>
  <c r="F29" i="9"/>
  <c r="BB29" i="9" s="1"/>
  <c r="H35" i="2" s="1"/>
  <c r="BB90" i="9"/>
  <c r="F28" i="9"/>
  <c r="BB75" i="9"/>
  <c r="F122" i="9"/>
  <c r="N164" i="9"/>
  <c r="R164" i="9"/>
  <c r="V164" i="9"/>
  <c r="G164" i="9"/>
  <c r="K164" i="9"/>
  <c r="P164" i="9"/>
  <c r="X164" i="9"/>
  <c r="W164" i="9"/>
  <c r="M164" i="9"/>
  <c r="O164" i="9"/>
  <c r="T164" i="9"/>
  <c r="S164" i="9"/>
  <c r="Y164" i="9"/>
  <c r="I164" i="9"/>
  <c r="J164" i="9"/>
  <c r="L164" i="9"/>
  <c r="Q164" i="9"/>
  <c r="U164" i="9"/>
  <c r="M33" i="9"/>
  <c r="M152" i="9" s="1"/>
  <c r="L33" i="9"/>
  <c r="J150" i="9" s="1"/>
  <c r="U33" i="9"/>
  <c r="U152" i="9" s="1"/>
  <c r="Q33" i="9"/>
  <c r="Q152" i="9" s="1"/>
  <c r="N33" i="9"/>
  <c r="N152" i="9" s="1"/>
  <c r="T33" i="9"/>
  <c r="T152" i="9" s="1"/>
  <c r="P33" i="9"/>
  <c r="P152" i="9" s="1"/>
  <c r="X33" i="9"/>
  <c r="X152" i="9" s="1"/>
  <c r="R33" i="9"/>
  <c r="R152" i="9" s="1"/>
  <c r="V33" i="9"/>
  <c r="V152" i="9" s="1"/>
  <c r="S33" i="9"/>
  <c r="S152" i="9" s="1"/>
  <c r="O33" i="9"/>
  <c r="O152" i="9" s="1"/>
  <c r="W33" i="9"/>
  <c r="W152" i="9" s="1"/>
  <c r="Y33" i="9"/>
  <c r="Y152" i="9" s="1"/>
  <c r="S77" i="9"/>
  <c r="G77" i="9"/>
  <c r="H107" i="9"/>
  <c r="I107" i="9"/>
  <c r="J77" i="9"/>
  <c r="D17" i="23" l="1"/>
  <c r="F92" i="9"/>
  <c r="F107" i="9"/>
  <c r="BB107" i="9"/>
  <c r="E36" i="2"/>
  <c r="E34" i="2"/>
  <c r="BB28" i="9"/>
  <c r="BB150" i="9"/>
  <c r="H39" i="2" s="1"/>
  <c r="BB164" i="9"/>
  <c r="D27" i="23"/>
  <c r="H37" i="2"/>
  <c r="D18" i="23" s="1"/>
  <c r="BB92" i="9"/>
  <c r="O35" i="2"/>
  <c r="F77" i="9"/>
  <c r="E35" i="2" s="1"/>
  <c r="L152" i="9"/>
  <c r="T165" i="9"/>
  <c r="U165" i="9"/>
  <c r="X165" i="9"/>
  <c r="Q165" i="9"/>
  <c r="Y165" i="9"/>
  <c r="M165" i="9"/>
  <c r="P165" i="9"/>
  <c r="R165" i="9"/>
  <c r="W165" i="9"/>
  <c r="O165" i="9"/>
  <c r="V165" i="9"/>
  <c r="L165" i="9"/>
  <c r="S165" i="9"/>
  <c r="K165" i="9"/>
  <c r="N165" i="9"/>
  <c r="J165" i="9"/>
  <c r="G165" i="9"/>
  <c r="I165" i="9"/>
  <c r="H165" i="9"/>
  <c r="J33" i="9"/>
  <c r="E39" i="2" s="1"/>
  <c r="H34" i="2" l="1"/>
  <c r="D23" i="23" s="1"/>
  <c r="D26" i="23"/>
  <c r="BB165" i="9"/>
  <c r="BB167" i="9" s="1"/>
  <c r="BB33" i="9"/>
  <c r="D24" i="23"/>
  <c r="D16" i="23"/>
  <c r="BB77" i="9"/>
  <c r="J152" i="9"/>
  <c r="BB152" i="9" s="1"/>
  <c r="J34" i="9"/>
  <c r="J167" i="9" s="1"/>
  <c r="L34" i="9"/>
  <c r="L167" i="9" s="1"/>
  <c r="R34" i="9"/>
  <c r="R167" i="9" s="1"/>
  <c r="Q34" i="9"/>
  <c r="Q167" i="9" s="1"/>
  <c r="H34" i="9"/>
  <c r="H167" i="9" s="1"/>
  <c r="N34" i="9"/>
  <c r="N167" i="9" s="1"/>
  <c r="V34" i="9"/>
  <c r="V167" i="9" s="1"/>
  <c r="P34" i="9"/>
  <c r="P167" i="9" s="1"/>
  <c r="X34" i="9"/>
  <c r="X167" i="9" s="1"/>
  <c r="I34" i="9"/>
  <c r="I167" i="9" s="1"/>
  <c r="K34" i="9"/>
  <c r="K167" i="9" s="1"/>
  <c r="O34" i="9"/>
  <c r="O167" i="9" s="1"/>
  <c r="M34" i="9"/>
  <c r="M167" i="9" s="1"/>
  <c r="U34" i="9"/>
  <c r="U167" i="9" s="1"/>
  <c r="G34" i="9"/>
  <c r="G167" i="9" s="1"/>
  <c r="S34" i="9"/>
  <c r="S167" i="9" s="1"/>
  <c r="W34" i="9"/>
  <c r="W167" i="9" s="1"/>
  <c r="Y34" i="9"/>
  <c r="Y167" i="9" s="1"/>
  <c r="T34" i="9"/>
  <c r="T167" i="9" s="1"/>
  <c r="G9" i="9"/>
  <c r="E37" i="9" s="1"/>
  <c r="D15" i="23" l="1"/>
  <c r="D9" i="23" s="1"/>
  <c r="E18" i="23" s="1"/>
  <c r="F18" i="23" s="1"/>
  <c r="H18" i="23" s="1"/>
  <c r="H40" i="2"/>
  <c r="G37" i="2" s="1"/>
  <c r="BB34" i="9"/>
  <c r="E40" i="2"/>
  <c r="E46" i="9"/>
  <c r="BB37" i="9"/>
  <c r="BA10" i="20" s="1"/>
  <c r="E50" i="9"/>
  <c r="BB50" i="9" s="1"/>
  <c r="D10" i="20"/>
  <c r="G12" i="9"/>
  <c r="G34" i="2" l="1"/>
  <c r="G35" i="2"/>
  <c r="G39" i="2"/>
  <c r="G38" i="2"/>
  <c r="G40" i="2"/>
  <c r="G36" i="2"/>
  <c r="E17" i="23"/>
  <c r="F17" i="23" s="1"/>
  <c r="H17" i="23" s="1"/>
  <c r="E19" i="23"/>
  <c r="F19" i="23" s="1"/>
  <c r="H19" i="23" s="1"/>
  <c r="F27" i="23"/>
  <c r="H27" i="23" s="1"/>
  <c r="F25" i="23"/>
  <c r="H25" i="23" s="1"/>
  <c r="E16" i="23"/>
  <c r="F16" i="23" s="1"/>
  <c r="H16" i="23" s="1"/>
  <c r="F24" i="23"/>
  <c r="H24" i="23" s="1"/>
  <c r="F26" i="23"/>
  <c r="H26" i="23" s="1"/>
  <c r="E47" i="9"/>
  <c r="BB47" i="9" s="1"/>
  <c r="BB46" i="9"/>
  <c r="H30" i="2" s="1"/>
  <c r="H26" i="2"/>
  <c r="E26" i="23"/>
  <c r="E24" i="23"/>
  <c r="F23" i="23"/>
  <c r="H23" i="23" s="1"/>
  <c r="E23" i="23"/>
  <c r="E15" i="23"/>
  <c r="F15" i="23" s="1"/>
  <c r="H15" i="23" s="1"/>
  <c r="E25" i="23"/>
  <c r="E27" i="23"/>
  <c r="E59" i="9"/>
  <c r="BB59" i="9" s="1"/>
  <c r="D18" i="20"/>
  <c r="BB60" i="9" l="1"/>
  <c r="E27" i="9"/>
  <c r="E60" i="9"/>
  <c r="BA18" i="20"/>
  <c r="BB27" i="9" l="1"/>
  <c r="BD27" i="9" s="1"/>
  <c r="BD28" i="9" s="1"/>
  <c r="E48" i="9"/>
  <c r="H29" i="2" l="1"/>
  <c r="BA21" i="20" l="1"/>
  <c r="E30" i="20"/>
  <c r="BA30" i="20" s="1"/>
</calcChain>
</file>

<file path=xl/comments1.xml><?xml version="1.0" encoding="utf-8"?>
<comments xmlns="http://schemas.openxmlformats.org/spreadsheetml/2006/main">
  <authors>
    <author>Nerby, Tonje</author>
    <author>Aass, Asle</author>
    <author>Ågotnes, Anders</author>
  </authors>
  <commentList>
    <comment ref="C7" authorId="0" shapeId="0">
      <text>
        <r>
          <rPr>
            <sz val="9"/>
            <color indexed="81"/>
            <rFont val="Tahoma"/>
            <charset val="1"/>
          </rPr>
          <t xml:space="preserve">Dersom kontrakten har årleg prisjustering vert månadleg prisjustering rekna ut ved å ta tolvterota av den årlege prisjusteringa.
Formel for omrekning =((årleg prisjustering)^(1/12))-1. Årleg prisjustering vert skrive som desimaltal, d.v.s 3,5 % prisauke vert skrive som 1,035 i formelen. Sjå elles Celle C5 der formelen er brukt.
Ver merksam på at (evt berre Merk at) modellen reknar med føresetnaden om at månadleg prisjustering er den reelle prisjusteringa. </t>
        </r>
      </text>
    </comment>
    <comment ref="C11" authorId="1" shapeId="0">
      <text>
        <r>
          <rPr>
            <sz val="8"/>
            <color indexed="81"/>
            <rFont val="Tokahoma"/>
          </rPr>
          <t>Post
Registrer namna på investeringspostane
Registrer namnet på driftsutgiftene</t>
        </r>
        <r>
          <rPr>
            <sz val="9"/>
            <color indexed="81"/>
            <rFont val="Arial"/>
            <family val="2"/>
          </rPr>
          <t xml:space="preserve">
</t>
        </r>
      </text>
    </comment>
    <comment ref="F11" authorId="1" shapeId="0">
      <text>
        <r>
          <rPr>
            <sz val="8"/>
            <color indexed="81"/>
            <rFont val="Tahoma"/>
            <family val="2"/>
          </rPr>
          <t>Talet på einingar
Her fyller innkjøpar inn talet på einingar som forventast kjøpt inn 
Hugs at det er kjøp av einingar per månad som skal registrerast her</t>
        </r>
      </text>
    </comment>
    <comment ref="G11" authorId="1" shapeId="0">
      <text>
        <r>
          <rPr>
            <sz val="8"/>
            <color indexed="81"/>
            <rFont val="Tahoma"/>
            <family val="2"/>
          </rPr>
          <t>Einingsprisar
Her fyller innkjøpar inn forventa eller historiske i eningsprisar</t>
        </r>
      </text>
    </comment>
    <comment ref="H11" authorId="1" shapeId="0">
      <text>
        <r>
          <rPr>
            <sz val="9"/>
            <color indexed="81"/>
            <rFont val="Tahoma"/>
            <family val="2"/>
          </rPr>
          <t>Forventa pris
Her, produktet av talet på einingar og einingsprisar</t>
        </r>
      </text>
    </comment>
    <comment ref="F16" authorId="1" shapeId="0">
      <text>
        <r>
          <rPr>
            <sz val="8"/>
            <color indexed="81"/>
            <rFont val="Tahoma"/>
            <family val="2"/>
          </rPr>
          <t>Talet på einingar
Her fyller innkjøpar inn talet på einingar som forventast kjøpt inn 
Hugs at det er kjøp av einingar per månad som skal registrerast her</t>
        </r>
      </text>
    </comment>
    <comment ref="G16" authorId="1" shapeId="0">
      <text>
        <r>
          <rPr>
            <sz val="8"/>
            <color indexed="81"/>
            <rFont val="Tahoma"/>
            <family val="2"/>
          </rPr>
          <t>Einingsprisar
Her fyller innkjøpar inn forventa eller historiske i eningsprisar</t>
        </r>
      </text>
    </comment>
    <comment ref="H29" authorId="2" shapeId="0">
      <text>
        <r>
          <rPr>
            <sz val="9"/>
            <color indexed="81"/>
            <rFont val="Tahoma"/>
            <family val="2"/>
          </rPr>
          <t>Sjekk at denne verdien er lik verdien i celle D34 i arkfana Prisskjema</t>
        </r>
      </text>
    </comment>
  </commentList>
</comments>
</file>

<file path=xl/comments2.xml><?xml version="1.0" encoding="utf-8"?>
<comments xmlns="http://schemas.openxmlformats.org/spreadsheetml/2006/main">
  <authors>
    <author>Aass, Asle</author>
    <author>Ågotnes, Anders</author>
  </authors>
  <commentList>
    <comment ref="E11" authorId="0" shapeId="0">
      <text>
        <r>
          <rPr>
            <sz val="9"/>
            <color indexed="81"/>
            <rFont val="Tahoma"/>
            <family val="2"/>
          </rPr>
          <t>Einingsprisar (inkl.mva)
Her skal tilbydar skrive inn einingsprisane sine for dei mengdene anskaffinga omfattar</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<sst xmlns="http://schemas.openxmlformats.org/spreadsheetml/2006/main" count="462" uniqueCount="221">
  <si>
    <t>LIVSSYKLUSKOSTNADER I ANSKAFFINGAR</t>
  </si>
  <si>
    <t>Velkomen til Difi sin modell for utrekning av livssykluskostnader i anskaffingar!</t>
  </si>
  <si>
    <t>Oversikt over arkfaner</t>
  </si>
  <si>
    <t xml:space="preserve">Livssykluskostnader (LCC) er alle dei kostnadene anskaffinga genererer i heile levetida. Dette inkluderer investeringskostnader og kostnader til forvaltning, drift, vedlikehald, utvikling, samt kostnader ved avhending (evt. inntekt frå restverdi)
LCC-modellen er utvikla som eit hjelpeverktøy for å ivareta kravet i LOA §5  om å ta omsyn til livssykluskostnader. Meininga med verktøyet er å rekne ut kva slags løysingar eller tilbod som løner seg når ein tek omsyn til totalkostnadene.
Modellen er utvikla for enkle anskaffingar, som innkjøp av datautstyr, kopimaskiner, køyretøy eller liknande. Modellen er lagt opp til at: (1) investeringskostnaden skjer i periode null, (2) driftsutgiftene løper heile livsløpet , (3) kostnader ved avhendinga (evt. inntekt frå restverdi) skjer ved slutten på levetida. Vidare er det føresett at:              
- Alle prisar og beløp er inklusiv meirverdiavgift
- Alle driftsutgiftene stig i same takt som den årlege prisjusteringa
LCC-verktøyet handterer:  
- Opptil 7 tilbod, med rangering av lågaste totale livssykluskostnader
- Opptil tre investeringspostar, fem driftspostar og ein avhendingspost
Dette er eit verktøy for bruk i planlegging, konkurransegjennomføring og kontraktsoppfølging. Det har eit prisskjema til bruk som vedlegg i konkurransegrunnlaget og kan brukast til evalueringa av pris på innkomne tilbod. Modellen inneheld også eit verktøy for oppfølging av inngåtte kontraktar.
Rettleiinga til modellen finn du i arkfana “Steg for steg”. Du finn forklaringar ved sidan av alle tabellane samt informasjon som merknader til enkelte celler.
Det er viktig at du som innkjøpar sjølv ser til at alle relevante kostnader inkluderast i utrekningane, og kvalitetssikrar dei endelege resultata. 
</t>
  </si>
  <si>
    <t>Arkfane</t>
  </si>
  <si>
    <t>Skildring</t>
  </si>
  <si>
    <t>Framside</t>
  </si>
  <si>
    <t>Denne sida</t>
  </si>
  <si>
    <t>Omgrep</t>
  </si>
  <si>
    <t xml:space="preserve">Omgrepsforklaringar </t>
  </si>
  <si>
    <t>Steg for steg</t>
  </si>
  <si>
    <t>Bruk av modell, tilvising til rett skjema og arkfane</t>
  </si>
  <si>
    <t>Planlegging og Evaluering</t>
  </si>
  <si>
    <t>Innkjøparane sitt hovudark til planlegging og evaluering</t>
  </si>
  <si>
    <t>Prisskjema</t>
  </si>
  <si>
    <t>Prisskjema til utsending i tilbodsfasen</t>
  </si>
  <si>
    <t>Tilbod 1</t>
  </si>
  <si>
    <t>Registrering av leverandør og pris for tilbod 1</t>
  </si>
  <si>
    <t>Tilbod 2</t>
  </si>
  <si>
    <t>Registrering av leverandør og pris for tilbod 2</t>
  </si>
  <si>
    <t>Tilbod 3</t>
  </si>
  <si>
    <t>Registrering av leverandør og pris for tilbod 3</t>
  </si>
  <si>
    <t>Tilbod 4</t>
  </si>
  <si>
    <t>Registrering av leverandør og pris for tilbod 4</t>
  </si>
  <si>
    <t>Tilbod 5</t>
  </si>
  <si>
    <t>Registrering av leverandør og pris for tilbod 5</t>
  </si>
  <si>
    <t>Tilbod 6</t>
  </si>
  <si>
    <t>Registrering av leverandør og pris for tilbod 6</t>
  </si>
  <si>
    <t>Tilbod 7</t>
  </si>
  <si>
    <t>Registrering av leverandør og pris for tilbod 7</t>
  </si>
  <si>
    <t>Oppfølging</t>
  </si>
  <si>
    <t>Brukast til å følgje opp kontrakten mot innkomne fakturerte prisar</t>
  </si>
  <si>
    <t>Motor</t>
  </si>
  <si>
    <t>Kalkulasjonsark med alle utrekningar som også gjev detaljert innsikti i tilboda.</t>
  </si>
  <si>
    <t>=</t>
  </si>
  <si>
    <t>INFOARK</t>
  </si>
  <si>
    <t>INNDATAARK</t>
  </si>
  <si>
    <t>ANALYSE- OG OPPFØLGINGSARK</t>
  </si>
  <si>
    <t>Omgrepsforklaringar</t>
  </si>
  <si>
    <t>Livssyklus</t>
  </si>
  <si>
    <t>Alle faser i heile levetida til vara, tenesta eller byggje- og anleggsarbeidet frå anskaffinga av råvarer eller opparbeidinga av ressursar, til avhendinga, kasseringa eller opphøyret. Dette inkluderer mellom anna forsking og utvikling, produksjon, handel, transport, bruk og vedlikehald, ref. FOA § 4-5 Andre definisjonar.</t>
  </si>
  <si>
    <t>Livssykluskostnader</t>
  </si>
  <si>
    <t>Livssykluskostnader (en: Life Cycle Cost (LCC)) er alle kostnader gjennom livsløpet til eit produkt.
Kostnader som oppdragsgjevar eller andre brukarar dekkjer, samt kostnader som skyldast miljøpåkjenning takast med om dei kan talfestast, ref. FOA § 18-2 Utrekning av livslykluskostnader.</t>
  </si>
  <si>
    <t>Kalkulasjonsrente</t>
  </si>
  <si>
    <t>Kalkulasjonsrente er den renta som brukast i livsløpskalkylen.</t>
  </si>
  <si>
    <t>Levetid</t>
  </si>
  <si>
    <t xml:space="preserve">Levetid på produktet </t>
  </si>
  <si>
    <t>Prisjustering</t>
  </si>
  <si>
    <t>Vekst i driftskostnadene i levetida. Modellen føreset fast vekstrate.</t>
  </si>
  <si>
    <t>Investeringskostnader</t>
  </si>
  <si>
    <t xml:space="preserve">Kostnader til kjøp, installasjon, prøvedrift, testing, brukarmanualar, opplæring, etc. </t>
  </si>
  <si>
    <t>Driftskostnader</t>
  </si>
  <si>
    <t>Kostnader til dagleg drift av kjøpet</t>
  </si>
  <si>
    <t>Noverdi</t>
  </si>
  <si>
    <t>Dagens verdi av eit framtidig beløp</t>
  </si>
  <si>
    <t>Avhendingskostnader / restverdiar</t>
  </si>
  <si>
    <t>Kostnader til demontering, gjenvinning, destruksjon, deponi, bort-transport etc. Om det er overskot ved avhending, til dømes ved sal, skal dette skrivast inn som negativt tal.</t>
  </si>
  <si>
    <t>LIVSSYKLUSKOSTNADER STEG FOR STEG</t>
  </si>
  <si>
    <t>Steg</t>
  </si>
  <si>
    <t>Aktivitet</t>
  </si>
  <si>
    <t>Skjema</t>
  </si>
  <si>
    <t>Status</t>
  </si>
  <si>
    <r>
      <rPr>
        <b/>
        <sz val="12"/>
        <color theme="1"/>
        <rFont val="Arial"/>
        <family val="2"/>
      </rPr>
      <t>Registrering av generelle postar</t>
    </r>
    <r>
      <rPr>
        <sz val="12"/>
        <color theme="1"/>
        <rFont val="Arial"/>
        <family val="2"/>
      </rPr>
      <t xml:space="preserve">
Arket Planlegging og Evaluering brukast til å registrere grunndata og til å få oversikt over omfanget til anskaffinga. Arkfana viser også resultata av konkurransen og rangerer tilboda.
Det første steget er å registrere namn, levetid, kalkulasjonsrente og årleg prisjustering til anskaffinga. Dette gjerast i arkfana “Planlegging og Evaluering”. Sjå skjemaet generelle postar i arkfana “Planlegging og Evaluering”. Namn på anskaffinga registrerast i grått felt celle B2 øvst i arkfana.
Postane du registrerer inn brukast i dei andre arka og inkluderast i prisskjema som sendast ut til leverandørane.
</t>
    </r>
  </si>
  <si>
    <t>Generelle postar</t>
  </si>
  <si>
    <r>
      <rPr>
        <b/>
        <sz val="12"/>
        <color theme="1"/>
        <rFont val="Arial"/>
        <family val="2"/>
      </rPr>
      <t>Analyse av kostnader</t>
    </r>
    <r>
      <rPr>
        <sz val="12"/>
        <color theme="1"/>
        <rFont val="Arial"/>
        <family val="2"/>
      </rPr>
      <t xml:space="preserve">
Det kan registrerast inntil tre investerings- og fem driftspostar samt éin avhendingspost. Driftspostane registrerast i dagens kroneverdiar og går årleg ut levetida. Hugs at beløpa skal registrerast inklusiv meirverdiavgift. Utrekningsmodellen plasserer investeringane til år null, og kostnader til avhending setjast til siste år i livssyklusen.
Kvar post gjevast eige namn, eitt valt tal einingar og pris per eining. Ver merksam på at alle opplysningar som leggjast inn i innkjøpars plan automatisk overførast til arkfana “Prisskjema” som skal sendast ut til leverandørane.
Årlege kostnader og noverdi reknast ut automatisk. 
</t>
    </r>
  </si>
  <si>
    <t>Innkjøpars plan</t>
  </si>
  <si>
    <r>
      <rPr>
        <b/>
        <sz val="12"/>
        <color theme="1"/>
        <rFont val="Arial"/>
        <family val="2"/>
      </rPr>
      <t>Konkurransegjennomføring</t>
    </r>
    <r>
      <rPr>
        <sz val="12"/>
        <color theme="1"/>
        <rFont val="Arial"/>
        <family val="2"/>
      </rPr>
      <t xml:space="preserve">
Arket Prisskjema sendast ut til tilbydarane. Prisskjemaet kan også brukast av tilbydarane til å få oversikt over dei utrekna livssykluskostnadene til modellen.
Til konkurransegjennomføringa er det laga eit prisskjema som kan sendast ut til tilbydarane. Prisskjemaet fyllast ut automatisk på bakgrunn av det du har skrive i skjemaet “Innkjøpars plan”. Før utsending av prisskjema i ein konkurranse må du:
a) Opprett prisskjema som ei sjølvstending arbeidsbok
2) Slett den informasjonen som du ikkje ønskjer skal sendast ut til tilbydarar. Dette gjeld særleg planlagde prisar.
Meininga med skjemaet er å vise kva postar som leggjast til grunn for evalueringa og korleis dataa blir behandla.
Prisskjemaet inneheld same noverdiutrekningsmetode med same variablar som er brukte ved planlegging av modellen. Dette gjer at leverandøren kan planleggje på same måte som innkjøpar og ser det beløpet han vi bli evaluert på før levering av tilbod. Hugs at beløpa er inklusive meirverdiavgift.
NB! Før du går vidare:  Sjekk om du har brukt arket Prisskjema korrekt. Dette gjer du ved å leggje inn dei same prisane og mengdene i Planlegging Evaluering som i arket Prisskjema. Deretter sjekkar du om livssykluskostnadene i celle D34 i arket Prisskjema har lik sum som noverdien i celle H29 i arket Planlegging og Evaluering. Om desse er like, er modellen forutberekneleg.</t>
    </r>
  </si>
  <si>
    <r>
      <rPr>
        <b/>
        <sz val="12"/>
        <color theme="1"/>
        <rFont val="Arial"/>
        <family val="2"/>
      </rPr>
      <t xml:space="preserve">Mottak av tilbod </t>
    </r>
    <r>
      <rPr>
        <sz val="12"/>
        <color theme="1"/>
        <rFont val="Arial"/>
        <family val="2"/>
      </rPr>
      <t xml:space="preserve">
Arka Tilbod 1 til Tilbod 7 brukast av innkjøpar til å registrere innkomne tilbodsprisar.
Ved mottak av tilbod er modellen lagt opp slik at innlevering frå tilbydar av prisskjema kan limast rett inn i arkfanene som heiter Tilbod 1, Tilbod 2, 3, 4, 5, 6 og 7. 
Overføring av prisane til tilbydarane til LCC-modellen utførast ved å kopiere cellene BF:F25 i innsendt prisskjema frå tilbydar 1 og lime dette inn som verdiar i same celler i “Tilbod 1” i modellen. Då vil namn på tilbydar og prisar inklusive meirverdiavgift bil registrert. Dette gjentakast så for tilbod 2 til alle tilbydarane har fått prisane sine registrert inn i skjemaet. Alternativt kan prisinformasjonen til tilbydarane skrivast inn manuelt.
Registrerte prisar reknast automatisk ut i arkfana “Motor” og resultata visast i arkfana “Planlegging og Evaluering”. Hugs å registrer namn på tilbydarane då informasjonen brukast i utrekningar.</t>
    </r>
  </si>
  <si>
    <t>Prisskjema til tilbydarar
Tilbod 1 til Tilbod 7</t>
  </si>
  <si>
    <r>
      <rPr>
        <b/>
        <sz val="12"/>
        <color theme="1"/>
        <rFont val="Arial"/>
        <family val="2"/>
      </rPr>
      <t>Evaluering av resultat</t>
    </r>
    <r>
      <rPr>
        <sz val="12"/>
        <color theme="1"/>
        <rFont val="Arial"/>
        <family val="2"/>
      </rPr>
      <t xml:space="preserve">
Arket Planlegging og Evaluering brukast for å få oversikt over rangeringa av tilboda og totale livssykluskostnader.
Etter mottak av tilbod og registrering av informasjon kjem resultatet automatisk i arkfana “Planlegging og Evaluering”. Skjemaet i arkfana heiter Resultat og Rangering og viser billegaste tilbod som nr. 1 i grønt. Om du har færre enn 7 tilbod må du slette dei radene som ikkje er i bruk for at rangeringsfunksjonar og grafar skal fungere riktig. Om du har fleire enn sju tilbod brukar du to filer og samanliknar noverdiane manuelt.</t>
    </r>
  </si>
  <si>
    <t>Resultat og rangering</t>
  </si>
  <si>
    <r>
      <rPr>
        <b/>
        <sz val="12"/>
        <color theme="1"/>
        <rFont val="Arial"/>
        <family val="2"/>
      </rPr>
      <t>Kontraktsoppfølging</t>
    </r>
    <r>
      <rPr>
        <sz val="12"/>
        <color theme="1"/>
        <rFont val="Arial"/>
        <family val="2"/>
      </rPr>
      <t xml:space="preserve">
Arkfana “Oppfølging” brukast til å kontrollere at faktisk fakturerte beløp svarar til vilkåra i kontrakten.
Ved å registrere vinnaren av konkurransen sitt firmanamn i celle B8, hentast detaljert prisjustert kontantstraum slik at han kjem fram av tilbodet inn i skjema som heiter Kontrakt. Det er viktig at firmanamnet stavast heilt korrekt. Det kan difor vere lurt å kopiere inn det som verdi frå tilbodet. Ved oppfølging av kontrakten førast utbetalte beløp i skjema Faktura.
I ein konkurranse er det tilbydaren som etter ei totalvurdering av livslykluskostnader, gjennomføringstid, kvalitets- og miljøkriterium som vinn konkurransen.  Ver klar over at i arkfana Planlegging og Evaluering berre rangerast etter lågaste livssykluskostnad.</t>
    </r>
  </si>
  <si>
    <r>
      <rPr>
        <b/>
        <sz val="12"/>
        <color theme="1"/>
        <rFont val="Arial"/>
        <family val="2"/>
      </rPr>
      <t>Risikoar og uvisser</t>
    </r>
    <r>
      <rPr>
        <sz val="12"/>
        <color theme="1"/>
        <rFont val="Arial"/>
        <family val="2"/>
      </rPr>
      <t xml:space="preserve">
Modellen er utvikla for enklare LCC-utrekningar og har fleire føresetnader. Dei viktigaste er at modellen brukar same rente i heile livssyklusen og at driftskostnadene har lik vekstrate kvart år. Investeringskostnadene fell i år 9, driftskostnader frå år 1 og Avhendingskostnadene i det siste året av levetida. Før modellen takast i bruk må du difor vurdere om han er eigna for anskaffinga di.
Definisjonane og utrekningane er laga iht. standardar og beste praksis. Modellen er utvikla i Excel, og er difor sårbar for feilføringar og innebygde svake sider i formlar. Ver difor merksam ved bruk, og vurder nøye om alt er riktig.
NB! Sjekk at du har brukt modellen riktig. Den viktigaste kvalitetskontrollen er at noverdiane oppgjevne i arket Plan og Evaluering (celle H29) er lik summen oppgjeven i celle D38 i arket Prisskjema. Er summane like er forutbereknelegheita ivareteke.
Feil meldast til postmottak@difi.no</t>
    </r>
  </si>
  <si>
    <t>&lt;Namn på anskaffinga&gt;</t>
  </si>
  <si>
    <t>Kalkulasjonsrente (månadleg)</t>
  </si>
  <si>
    <t>Finansdepartementets rundskriv R/109 2014, risikojustert rente er sett til 4,0 % per år</t>
  </si>
  <si>
    <t>Analyseperiode</t>
  </si>
  <si>
    <t>&lt;Fyll inn talet på mnd&gt;</t>
  </si>
  <si>
    <t>Analyseperioden kan setjast til maksimalt 48 månader, altså fire år</t>
  </si>
  <si>
    <t>Prisjustering (månadleg)</t>
  </si>
  <si>
    <t>Prisjustering i kontrakt (inflasjonsmålet som gjeve opp i Motor)</t>
  </si>
  <si>
    <t>Namn på post</t>
  </si>
  <si>
    <t>Einingar</t>
  </si>
  <si>
    <t>Einingsprisar (inkl.mva)</t>
  </si>
  <si>
    <t>Forventa tilbodspris</t>
  </si>
  <si>
    <t>Investeringskost 1</t>
  </si>
  <si>
    <t>&lt;namn på investeringskostnad&gt;</t>
  </si>
  <si>
    <t>&lt;talet på einingar&gt;</t>
  </si>
  <si>
    <t>&lt;kr/eining&gt;</t>
  </si>
  <si>
    <t>Investeringskost 2</t>
  </si>
  <si>
    <t>Investeringskost 3</t>
  </si>
  <si>
    <t>Sum investeringskost</t>
  </si>
  <si>
    <t>Driftsutgift 1 (per månad)</t>
  </si>
  <si>
    <t>&lt;namn på driftsutgift&gt;</t>
  </si>
  <si>
    <t>Driftsutgift 2 (per månad)</t>
  </si>
  <si>
    <t>Driftsutgift 3 (per månad)</t>
  </si>
  <si>
    <t>Driftsutgift 4 (per månad)</t>
  </si>
  <si>
    <t>Driftsutgift 5 (per månad)</t>
  </si>
  <si>
    <t>Sum driftsutgifter</t>
  </si>
  <si>
    <t>Avhendingskostnader/restverdiar</t>
  </si>
  <si>
    <t>&lt;namn på avhendingskostnad eller restverdi&gt;</t>
  </si>
  <si>
    <t xml:space="preserve"> noverdi investeringar</t>
  </si>
  <si>
    <t>noverdi drift</t>
  </si>
  <si>
    <t>noverdi avhendingskostnader/restverdiar</t>
  </si>
  <si>
    <t>sum noverdi</t>
  </si>
  <si>
    <t>sum nominell verdi</t>
  </si>
  <si>
    <t>Investering (noverdi)</t>
  </si>
  <si>
    <t>Drift (noverdi)</t>
  </si>
  <si>
    <t>Avhending (noverdi)</t>
  </si>
  <si>
    <t>Rangering</t>
  </si>
  <si>
    <t>Sum (noverdi)</t>
  </si>
  <si>
    <t>Andre resultat</t>
  </si>
  <si>
    <t>PRISSKJEMA (inklusiv meirverdiavgift)</t>
  </si>
  <si>
    <t>Tilbod på:</t>
  </si>
  <si>
    <t>Namn på tilbydar:</t>
  </si>
  <si>
    <t>Kostpost</t>
  </si>
  <si>
    <t>Namn</t>
  </si>
  <si>
    <t>Talet på einingar</t>
  </si>
  <si>
    <t>Underskrift, stad og dato</t>
  </si>
  <si>
    <t>Underståande tabellar viser korleis oppdragsgjevar reknar ut noverdi av inngjeve tilbod på bakgrunn av dei prisar som er oppgjevne i prisskjema.
Livssykluskostnadene til tilbydar er den verdien som vil bli brukt i evaluering av tilbodet.</t>
  </si>
  <si>
    <t>Livssykluskostnadene til tilbydar</t>
  </si>
  <si>
    <t>Kontantstraum</t>
  </si>
  <si>
    <t xml:space="preserve">Sum </t>
  </si>
  <si>
    <t>Sum utgifter i perioden</t>
  </si>
  <si>
    <t>Noverdi til kontroll (sjå rad 59)</t>
  </si>
  <si>
    <t>Diskonterte verdiar (Noverdi)</t>
  </si>
  <si>
    <t>Sum</t>
  </si>
  <si>
    <t>Sum noverdi</t>
  </si>
  <si>
    <t>Kontroll (skal vere null)</t>
  </si>
  <si>
    <t>Dagens kroneverdi (justert med kalkulasjonsrente)</t>
  </si>
  <si>
    <t>Justert prisstigingsfaktor</t>
  </si>
  <si>
    <t>Desse variablane er sette av innkjøpar og må ikkje endrast</t>
  </si>
  <si>
    <t>Månadleg justert prisstiging</t>
  </si>
  <si>
    <t>INNKOMNE PRISAR - per månad (inklusiv meirverdiavgift)</t>
  </si>
  <si>
    <t>Tilbod på</t>
  </si>
  <si>
    <t>Namn på tilbydar</t>
  </si>
  <si>
    <t>OPPFØLGING AV INNGÅTT KONTRAKT</t>
  </si>
  <si>
    <t>Månad 1</t>
  </si>
  <si>
    <t>Månad 2</t>
  </si>
  <si>
    <t>Månad 3</t>
  </si>
  <si>
    <t>Månad 4</t>
  </si>
  <si>
    <t>Månad 5</t>
  </si>
  <si>
    <t>Månad 6</t>
  </si>
  <si>
    <t>Månad 7</t>
  </si>
  <si>
    <t>Månad 8</t>
  </si>
  <si>
    <t>Månad 9</t>
  </si>
  <si>
    <t>Månad 10</t>
  </si>
  <si>
    <t>Månad 11</t>
  </si>
  <si>
    <t>Månad 12</t>
  </si>
  <si>
    <t>Månad 13</t>
  </si>
  <si>
    <t>Månad 14</t>
  </si>
  <si>
    <t>Månad 15</t>
  </si>
  <si>
    <t>Månad 16</t>
  </si>
  <si>
    <t>Månad 17</t>
  </si>
  <si>
    <t>Månad 18</t>
  </si>
  <si>
    <t>Månad 19</t>
  </si>
  <si>
    <t>Månad 20</t>
  </si>
  <si>
    <t>Månad 21</t>
  </si>
  <si>
    <t>Månad 22</t>
  </si>
  <si>
    <t>Månad 23</t>
  </si>
  <si>
    <t>Månad 24</t>
  </si>
  <si>
    <t>Månad 25</t>
  </si>
  <si>
    <t>Månad 26</t>
  </si>
  <si>
    <t>Månad 27</t>
  </si>
  <si>
    <t>Månad 28</t>
  </si>
  <si>
    <t>Månad 29</t>
  </si>
  <si>
    <t>Månad 30</t>
  </si>
  <si>
    <t>Månad 31</t>
  </si>
  <si>
    <t>Månad 32</t>
  </si>
  <si>
    <t>Månad 33</t>
  </si>
  <si>
    <t>Månad 34</t>
  </si>
  <si>
    <t>Månad 35</t>
  </si>
  <si>
    <t>Månad 36</t>
  </si>
  <si>
    <t>Månad 37</t>
  </si>
  <si>
    <t>Månad 38</t>
  </si>
  <si>
    <t>Månad 39</t>
  </si>
  <si>
    <t>Månad 40</t>
  </si>
  <si>
    <t>Månad 41</t>
  </si>
  <si>
    <t>Månad 42</t>
  </si>
  <si>
    <t>Månad 43</t>
  </si>
  <si>
    <t>Månad 44</t>
  </si>
  <si>
    <t>Månad 45</t>
  </si>
  <si>
    <t>Månad 46</t>
  </si>
  <si>
    <t>Månad 47</t>
  </si>
  <si>
    <t>Månad 48</t>
  </si>
  <si>
    <t>Leverandørnamn</t>
  </si>
  <si>
    <t>Tap (-) / Vinst (+)</t>
  </si>
  <si>
    <t>Kontrakt (inklusiv meirverdiavgift)</t>
  </si>
  <si>
    <t>Faktura  (inklusiv meirverdiavgift)</t>
  </si>
  <si>
    <t>MOTOR FOR UTREKNING AV LIVSSYKLUSKOSTNADER</t>
  </si>
  <si>
    <t>Inflasjonsmål frå Noregs Bank</t>
  </si>
  <si>
    <t>Justert prisstiging</t>
  </si>
  <si>
    <t>Tilboda sin K-straum alle kostnader (diskontert til dagens verdiar)</t>
  </si>
  <si>
    <t>Kontroll</t>
  </si>
  <si>
    <t>Diskontert til dagens verdiar</t>
  </si>
  <si>
    <t>Sum utgifter</t>
  </si>
  <si>
    <t>Under følgjer tilbydarane sine nominelle kontantstraumar</t>
  </si>
  <si>
    <t>Noverdi avhendingskostnader/restverdiar</t>
  </si>
  <si>
    <t xml:space="preserve">Kontantstraum </t>
  </si>
  <si>
    <t>BEREGNINGER</t>
  </si>
  <si>
    <t>Tilbud 2</t>
  </si>
  <si>
    <t>Tilbud 3</t>
  </si>
  <si>
    <t>Tilbud 4</t>
  </si>
  <si>
    <t>Tilbud 5</t>
  </si>
  <si>
    <t>plan</t>
  </si>
  <si>
    <t>SCORE</t>
  </si>
  <si>
    <t>Tilbud på</t>
  </si>
  <si>
    <t>Vekt pris skal ha i evalueringen</t>
  </si>
  <si>
    <t>Maks poeng</t>
  </si>
  <si>
    <t>Maks vektet score</t>
  </si>
  <si>
    <t>Beste pristilbud</t>
  </si>
  <si>
    <t>Tilbud</t>
  </si>
  <si>
    <t>Navn</t>
  </si>
  <si>
    <t>Total kost</t>
  </si>
  <si>
    <t>Differanse pris</t>
  </si>
  <si>
    <t>Poeng</t>
  </si>
  <si>
    <t>Score</t>
  </si>
  <si>
    <t>Lineær beregning</t>
  </si>
  <si>
    <t>Forholdsmessig beregning</t>
  </si>
  <si>
    <t xml:space="preserve">Versjon Desember 2017: </t>
  </si>
  <si>
    <t xml:space="preserve">Forsikre deg om at du har den siste versjonen av verktøyet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</si>
</sst>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mnd &quot;"/>
    <numFmt numFmtId="175" formatCode="0.000\ %"/>
    <numFmt numFmtId="176" formatCode="_ * #,##0.000000_ ;_ * \-#,##0.000000_ ;_ * &quot;-&quot;??_ ;_ @_ "/>
    <numFmt numFmtId="177" formatCode="_ * #,##0.0000000_ ;_ * \-#,##0.0000000_ ;_ * &quot;-&quot;??_ ;_ @_ "/>
    <numFmt numFmtId="178" formatCode="0.000000\ %"/>
  </numFmts>
  <fonts count="41">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b/>
      <i/>
      <sz val="10"/>
      <name val="Arial"/>
      <family val="2"/>
    </font>
    <font>
      <sz val="12"/>
      <color theme="1"/>
      <name val="Arial"/>
      <family val="2"/>
    </font>
    <font>
      <i/>
      <sz val="10"/>
      <color rgb="FFFF0000"/>
      <name val="Arial"/>
      <family val="2"/>
    </font>
    <font>
      <b/>
      <sz val="12"/>
      <color rgb="FFFF0000"/>
      <name val="Arial"/>
      <family val="2"/>
    </font>
    <font>
      <b/>
      <sz val="18"/>
      <color theme="0"/>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b/>
      <sz val="16"/>
      <color theme="0"/>
      <name val="Arial"/>
      <family val="2"/>
    </font>
    <font>
      <sz val="12"/>
      <color rgb="FF000000"/>
      <name val="Arial"/>
      <family val="2"/>
    </font>
    <font>
      <sz val="9"/>
      <color indexed="81"/>
      <name val="Tahoma"/>
      <charset val="1"/>
    </font>
    <font>
      <b/>
      <sz val="11"/>
      <name val="Arial"/>
      <family val="2"/>
    </font>
  </fonts>
  <fills count="13">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
      <left style="dotted">
        <color indexed="64"/>
      </left>
      <right style="dotted">
        <color indexed="64"/>
      </right>
      <top style="dotted">
        <color indexed="64"/>
      </top>
      <bottom style="dotted">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307">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14"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applyAlignment="1">
      <alignment horizontal="center" vertical="center"/>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2" fontId="12" fillId="2" borderId="1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167" fontId="12" fillId="2" borderId="11"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4"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7" fontId="4" fillId="10" borderId="0" xfId="1" applyNumberFormat="1" applyFont="1" applyFill="1" applyBorder="1" applyAlignment="1">
      <alignment vertical="center"/>
    </xf>
    <xf numFmtId="167" fontId="4" fillId="10" borderId="0" xfId="1" applyNumberFormat="1" applyFont="1" applyFill="1" applyBorder="1" applyAlignment="1">
      <alignment horizontal="right" wrapText="1"/>
    </xf>
    <xf numFmtId="164" fontId="12" fillId="10" borderId="0" xfId="2" applyNumberFormat="1" applyFont="1" applyFill="1" applyBorder="1" applyAlignment="1">
      <alignment horizontal="left" vertical="center" indent="2"/>
    </xf>
    <xf numFmtId="164" fontId="15" fillId="10" borderId="0" xfId="2" applyNumberFormat="1" applyFont="1" applyFill="1" applyBorder="1" applyAlignment="1">
      <alignment horizontal="left" vertical="center" indent="2"/>
    </xf>
    <xf numFmtId="167" fontId="14" fillId="10" borderId="0" xfId="1" applyNumberFormat="1" applyFont="1" applyFill="1" applyBorder="1" applyAlignment="1"/>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49" fontId="12" fillId="10" borderId="0" xfId="1" applyNumberFormat="1" applyFont="1" applyFill="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167" fontId="12" fillId="10" borderId="0" xfId="1" applyNumberFormat="1" applyFont="1" applyFill="1" applyAlignment="1">
      <alignment horizontal="right"/>
    </xf>
    <xf numFmtId="49" fontId="16" fillId="11" borderId="0" xfId="1" applyNumberFormat="1" applyFont="1" applyFill="1" applyBorder="1" applyAlignment="1">
      <alignment horizontal="right" vertical="center"/>
    </xf>
    <xf numFmtId="169" fontId="12" fillId="10" borderId="8" xfId="1" applyNumberFormat="1" applyFont="1" applyFill="1" applyBorder="1" applyAlignment="1">
      <alignment horizontal="right" vertical="center"/>
    </xf>
    <xf numFmtId="167" fontId="12" fillId="10" borderId="8" xfId="1" applyNumberFormat="1" applyFont="1" applyFill="1" applyBorder="1" applyAlignment="1">
      <alignment horizontal="right" vertical="center"/>
    </xf>
    <xf numFmtId="167" fontId="12" fillId="10" borderId="11" xfId="1" applyNumberFormat="1" applyFont="1" applyFill="1" applyBorder="1" applyAlignment="1">
      <alignment horizontal="right"/>
    </xf>
    <xf numFmtId="169" fontId="12" fillId="10" borderId="0" xfId="1" applyNumberFormat="1" applyFont="1" applyFill="1" applyBorder="1" applyAlignment="1">
      <alignment horizontal="right" vertical="center"/>
    </xf>
    <xf numFmtId="167" fontId="12" fillId="10" borderId="7" xfId="1" applyNumberFormat="1" applyFont="1" applyFill="1" applyBorder="1" applyAlignment="1">
      <alignment horizontal="right"/>
    </xf>
    <xf numFmtId="167" fontId="12" fillId="10" borderId="0" xfId="1" applyNumberFormat="1" applyFont="1" applyFill="1" applyBorder="1" applyAlignment="1">
      <alignment horizontal="right"/>
    </xf>
    <xf numFmtId="0" fontId="12" fillId="10" borderId="0" xfId="1" applyNumberFormat="1" applyFont="1" applyFill="1" applyBorder="1" applyAlignment="1">
      <alignment horizontal="right" vertical="center"/>
    </xf>
    <xf numFmtId="0" fontId="12" fillId="10" borderId="7" xfId="1" applyNumberFormat="1" applyFont="1" applyFill="1" applyBorder="1" applyAlignment="1">
      <alignment horizontal="right"/>
    </xf>
    <xf numFmtId="167" fontId="12" fillId="10" borderId="9" xfId="1" applyNumberFormat="1" applyFont="1" applyFill="1" applyBorder="1" applyAlignment="1">
      <alignment horizontal="right"/>
    </xf>
    <xf numFmtId="167" fontId="12" fillId="10" borderId="14" xfId="1" applyNumberFormat="1" applyFont="1" applyFill="1" applyBorder="1" applyAlignment="1">
      <alignment horizontal="right"/>
    </xf>
    <xf numFmtId="167" fontId="2" fillId="2" borderId="0" xfId="1" applyNumberFormat="1" applyFont="1" applyFill="1" applyAlignment="1">
      <alignment horizontal="right"/>
    </xf>
    <xf numFmtId="167" fontId="12" fillId="10" borderId="8" xfId="1" applyNumberFormat="1" applyFont="1" applyFill="1" applyBorder="1" applyAlignment="1">
      <alignment horizontal="right"/>
    </xf>
    <xf numFmtId="2" fontId="7" fillId="6" borderId="0" xfId="1" applyNumberFormat="1" applyFont="1" applyFill="1" applyBorder="1" applyAlignment="1"/>
    <xf numFmtId="49" fontId="12" fillId="10" borderId="0" xfId="1" applyNumberFormat="1" applyFont="1" applyFill="1" applyAlignment="1">
      <alignment horizontal="left"/>
    </xf>
    <xf numFmtId="49" fontId="12" fillId="2" borderId="0" xfId="1" applyNumberFormat="1" applyFont="1" applyFill="1" applyAlignment="1">
      <alignment horizontal="left"/>
    </xf>
    <xf numFmtId="167" fontId="12" fillId="2" borderId="0" xfId="1" applyNumberFormat="1" applyFont="1" applyFill="1" applyAlignment="1">
      <alignment horizontal="left"/>
    </xf>
    <xf numFmtId="49" fontId="16" fillId="11" borderId="12" xfId="1" applyNumberFormat="1" applyFont="1" applyFill="1" applyBorder="1" applyAlignment="1">
      <alignment horizontal="left" vertical="center"/>
    </xf>
    <xf numFmtId="49" fontId="16" fillId="11" borderId="8" xfId="1" applyNumberFormat="1" applyFont="1" applyFill="1" applyBorder="1" applyAlignment="1">
      <alignment horizontal="left" vertical="center"/>
    </xf>
    <xf numFmtId="2" fontId="12" fillId="10" borderId="13" xfId="1" applyNumberFormat="1" applyFont="1" applyFill="1" applyBorder="1" applyAlignment="1">
      <alignment horizontal="left"/>
    </xf>
    <xf numFmtId="2" fontId="12" fillId="10" borderId="0" xfId="1" applyNumberFormat="1" applyFont="1" applyFill="1" applyBorder="1" applyAlignment="1">
      <alignment horizontal="left"/>
    </xf>
    <xf numFmtId="49" fontId="12" fillId="10" borderId="13" xfId="1" applyNumberFormat="1" applyFont="1" applyFill="1" applyBorder="1" applyAlignment="1">
      <alignment horizontal="left"/>
    </xf>
    <xf numFmtId="167" fontId="12" fillId="10" borderId="0" xfId="1" applyNumberFormat="1" applyFont="1" applyFill="1" applyBorder="1" applyAlignment="1">
      <alignment horizontal="left"/>
    </xf>
    <xf numFmtId="167" fontId="12" fillId="10" borderId="13" xfId="1" applyNumberFormat="1" applyFont="1" applyFill="1" applyBorder="1" applyAlignment="1">
      <alignment horizontal="left"/>
    </xf>
    <xf numFmtId="2" fontId="12" fillId="10" borderId="10" xfId="1" applyNumberFormat="1" applyFont="1" applyFill="1" applyBorder="1" applyAlignment="1">
      <alignment horizontal="left"/>
    </xf>
    <xf numFmtId="2" fontId="12" fillId="10" borderId="9" xfId="1" applyNumberFormat="1" applyFont="1" applyFill="1" applyBorder="1" applyAlignment="1">
      <alignment horizontal="left"/>
    </xf>
    <xf numFmtId="2" fontId="12" fillId="2" borderId="0" xfId="1" applyNumberFormat="1" applyFont="1" applyFill="1" applyBorder="1" applyAlignment="1">
      <alignment horizontal="left"/>
    </xf>
    <xf numFmtId="2" fontId="7" fillId="6" borderId="0" xfId="1" applyNumberFormat="1" applyFont="1" applyFill="1" applyBorder="1" applyAlignment="1">
      <alignment horizontal="left"/>
    </xf>
    <xf numFmtId="167" fontId="12" fillId="2" borderId="0" xfId="1" applyNumberFormat="1" applyFont="1" applyFill="1" applyBorder="1" applyAlignment="1">
      <alignment horizontal="left"/>
    </xf>
    <xf numFmtId="167" fontId="12" fillId="10" borderId="10" xfId="1" applyNumberFormat="1" applyFont="1" applyFill="1" applyBorder="1" applyAlignment="1">
      <alignment horizontal="left"/>
    </xf>
    <xf numFmtId="167" fontId="12" fillId="10" borderId="9" xfId="1" applyNumberFormat="1" applyFont="1" applyFill="1" applyBorder="1" applyAlignment="1">
      <alignment horizontal="left"/>
    </xf>
    <xf numFmtId="167" fontId="2" fillId="10" borderId="13" xfId="1" applyNumberFormat="1" applyFont="1" applyFill="1" applyBorder="1" applyAlignment="1">
      <alignment horizontal="left"/>
    </xf>
    <xf numFmtId="49" fontId="2" fillId="2" borderId="0" xfId="1" applyNumberFormat="1" applyFont="1" applyFill="1" applyAlignment="1">
      <alignment horizontal="left"/>
    </xf>
    <xf numFmtId="167" fontId="2" fillId="2" borderId="0" xfId="1" applyNumberFormat="1" applyFont="1" applyFill="1" applyAlignment="1">
      <alignment horizontal="left"/>
    </xf>
    <xf numFmtId="1" fontId="12" fillId="10" borderId="12" xfId="1" applyNumberFormat="1" applyFont="1" applyFill="1" applyBorder="1" applyAlignment="1">
      <alignment horizontal="left"/>
    </xf>
    <xf numFmtId="1" fontId="12" fillId="10" borderId="8" xfId="1" applyNumberFormat="1" applyFont="1" applyFill="1" applyBorder="1" applyAlignment="1">
      <alignment horizontal="left"/>
    </xf>
    <xf numFmtId="1" fontId="12" fillId="10" borderId="13" xfId="1" applyNumberFormat="1" applyFont="1" applyFill="1" applyBorder="1" applyAlignment="1">
      <alignment horizontal="left"/>
    </xf>
    <xf numFmtId="1" fontId="12" fillId="10" borderId="0" xfId="1" applyNumberFormat="1" applyFont="1" applyFill="1" applyBorder="1" applyAlignment="1">
      <alignment horizontal="left"/>
    </xf>
    <xf numFmtId="1" fontId="12" fillId="10" borderId="10" xfId="1" applyNumberFormat="1" applyFont="1" applyFill="1" applyBorder="1" applyAlignment="1">
      <alignment horizontal="left"/>
    </xf>
    <xf numFmtId="1" fontId="12" fillId="10" borderId="9" xfId="1" applyNumberFormat="1" applyFont="1" applyFill="1" applyBorder="1" applyAlignment="1">
      <alignment horizontal="left"/>
    </xf>
    <xf numFmtId="1" fontId="2" fillId="2" borderId="0" xfId="1" applyNumberFormat="1" applyFont="1" applyFill="1" applyAlignment="1">
      <alignment horizontal="left"/>
    </xf>
    <xf numFmtId="49" fontId="16" fillId="11" borderId="0" xfId="1" applyNumberFormat="1" applyFont="1" applyFill="1" applyBorder="1" applyAlignment="1">
      <alignment vertical="center" wrapText="1"/>
    </xf>
    <xf numFmtId="177" fontId="2" fillId="2" borderId="0" xfId="1" applyNumberFormat="1" applyFont="1" applyFill="1"/>
    <xf numFmtId="173" fontId="12" fillId="10" borderId="0" xfId="1" applyNumberFormat="1" applyFont="1" applyFill="1"/>
    <xf numFmtId="176" fontId="12" fillId="2" borderId="0" xfId="1" applyNumberFormat="1" applyFont="1" applyFill="1"/>
    <xf numFmtId="177" fontId="12" fillId="2" borderId="0" xfId="1" applyNumberFormat="1" applyFont="1" applyFill="1" applyBorder="1"/>
    <xf numFmtId="178" fontId="12" fillId="2" borderId="0" xfId="3" applyNumberFormat="1" applyFont="1" applyFill="1" applyBorder="1"/>
    <xf numFmtId="167" fontId="12" fillId="2" borderId="8"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10" borderId="15" xfId="1" applyNumberFormat="1" applyFont="1" applyFill="1" applyBorder="1" applyAlignment="1">
      <alignment horizontal="right"/>
    </xf>
    <xf numFmtId="0" fontId="26" fillId="0" borderId="28" xfId="0" applyFont="1" applyFill="1" applyBorder="1" applyAlignment="1">
      <alignment horizontal="center" vertical="top"/>
    </xf>
    <xf numFmtId="0" fontId="0" fillId="2" borderId="0" xfId="0" applyFill="1" applyProtection="1">
      <protection locked="0"/>
    </xf>
    <xf numFmtId="0" fontId="8" fillId="2" borderId="0" xfId="0" applyFont="1" applyFill="1" applyAlignment="1" applyProtection="1">
      <alignment horizontal="left" vertical="center" indent="3"/>
      <protection locked="0"/>
    </xf>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4" fillId="2" borderId="0" xfId="1" applyNumberFormat="1" applyFont="1" applyFill="1" applyBorder="1" applyProtection="1">
      <protection locked="0"/>
    </xf>
    <xf numFmtId="164" fontId="12" fillId="2" borderId="0" xfId="2" applyNumberFormat="1" applyFont="1" applyFill="1" applyBorder="1" applyAlignment="1" applyProtection="1">
      <alignment horizontal="left" vertical="center"/>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67" fontId="12" fillId="10" borderId="0" xfId="1" applyNumberFormat="1" applyFont="1" applyFill="1" applyBorder="1" applyAlignment="1" applyProtection="1">
      <alignment horizontal="center" vertical="center"/>
      <protection locked="0"/>
    </xf>
    <xf numFmtId="170" fontId="12" fillId="10" borderId="0" xfId="2" applyNumberFormat="1" applyFont="1" applyFill="1" applyBorder="1" applyAlignment="1" applyProtection="1">
      <alignment horizontal="center" vertical="center"/>
      <protection locked="0"/>
    </xf>
    <xf numFmtId="49" fontId="12" fillId="2" borderId="0" xfId="1" applyNumberFormat="1" applyFont="1" applyFill="1" applyProtection="1">
      <protection locked="0"/>
    </xf>
    <xf numFmtId="167" fontId="12" fillId="2" borderId="0" xfId="1" applyNumberFormat="1" applyFont="1" applyFill="1" applyProtection="1">
      <protection locked="0"/>
    </xf>
    <xf numFmtId="49" fontId="3" fillId="12" borderId="0" xfId="1" applyNumberFormat="1" applyFont="1" applyFill="1" applyBorder="1" applyAlignment="1" applyProtection="1">
      <alignment vertical="center"/>
      <protection locked="0"/>
    </xf>
    <xf numFmtId="49" fontId="16" fillId="2" borderId="0" xfId="1" applyNumberFormat="1" applyFont="1" applyFill="1" applyBorder="1" applyAlignment="1" applyProtection="1">
      <alignment vertical="center"/>
      <protection locked="0"/>
    </xf>
    <xf numFmtId="167" fontId="16" fillId="2" borderId="0" xfId="1" applyNumberFormat="1" applyFont="1" applyFill="1" applyBorder="1" applyAlignment="1" applyProtection="1">
      <alignment vertical="center"/>
      <protection locked="0"/>
    </xf>
    <xf numFmtId="167" fontId="16" fillId="2" borderId="0" xfId="1" applyNumberFormat="1" applyFont="1" applyFill="1" applyBorder="1" applyAlignment="1" applyProtection="1">
      <alignment horizontal="center" vertical="center" wrapText="1"/>
      <protection locked="0"/>
    </xf>
    <xf numFmtId="49" fontId="12" fillId="2" borderId="0" xfId="1" applyNumberFormat="1" applyFont="1" applyFill="1" applyBorder="1" applyAlignment="1" applyProtection="1">
      <alignment vertical="center"/>
      <protection locked="0"/>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16" fillId="11" borderId="0" xfId="1" applyNumberFormat="1" applyFont="1" applyFill="1" applyBorder="1" applyAlignment="1" applyProtection="1">
      <alignment vertical="center"/>
      <protection locked="0"/>
    </xf>
    <xf numFmtId="49" fontId="12" fillId="10" borderId="0" xfId="1" applyNumberFormat="1" applyFont="1" applyFill="1" applyProtection="1">
      <protection locked="0"/>
    </xf>
    <xf numFmtId="167" fontId="12" fillId="10" borderId="0" xfId="1" applyNumberFormat="1" applyFont="1" applyFill="1" applyProtection="1">
      <protection locked="0"/>
    </xf>
    <xf numFmtId="49" fontId="12" fillId="10" borderId="3" xfId="1" applyNumberFormat="1" applyFont="1" applyFill="1" applyBorder="1" applyProtection="1">
      <protection locked="0"/>
    </xf>
    <xf numFmtId="167" fontId="12" fillId="2" borderId="3" xfId="1" applyNumberFormat="1" applyFont="1" applyFill="1" applyBorder="1" applyProtection="1">
      <protection locked="0"/>
    </xf>
    <xf numFmtId="164" fontId="12" fillId="10" borderId="3" xfId="2" applyNumberFormat="1" applyFont="1" applyFill="1" applyBorder="1" applyAlignment="1" applyProtection="1">
      <alignment horizontal="left" vertical="center" indent="2"/>
      <protection locked="0"/>
    </xf>
    <xf numFmtId="49" fontId="14" fillId="10" borderId="0" xfId="1" applyNumberFormat="1" applyFont="1" applyFill="1" applyBorder="1" applyProtection="1">
      <protection locked="0"/>
    </xf>
    <xf numFmtId="164" fontId="12" fillId="10" borderId="0" xfId="2" applyNumberFormat="1" applyFont="1" applyFill="1" applyBorder="1" applyAlignment="1" applyProtection="1">
      <alignment horizontal="left" vertical="center" indent="2"/>
      <protection locked="0"/>
    </xf>
    <xf numFmtId="164" fontId="12" fillId="10" borderId="4" xfId="2" applyNumberFormat="1" applyFont="1" applyFill="1" applyBorder="1" applyAlignment="1" applyProtection="1">
      <alignment horizontal="left" vertical="center" indent="2"/>
      <protection locked="0"/>
    </xf>
    <xf numFmtId="167" fontId="12" fillId="2" borderId="5" xfId="1" applyNumberFormat="1" applyFont="1" applyFill="1" applyBorder="1" applyAlignment="1" applyProtection="1">
      <alignment horizontal="center"/>
      <protection locked="0"/>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pplyProtection="1">
      <alignment horizontal="center" vertical="center" wrapText="1"/>
      <protection locked="0"/>
    </xf>
    <xf numFmtId="49" fontId="16" fillId="11" borderId="0" xfId="1" applyNumberFormat="1" applyFont="1" applyFill="1" applyBorder="1" applyAlignment="1" applyProtection="1">
      <alignment vertical="center" wrapText="1"/>
      <protection locked="0"/>
    </xf>
    <xf numFmtId="164" fontId="12" fillId="2" borderId="3" xfId="2" applyNumberFormat="1" applyFont="1" applyFill="1" applyBorder="1" applyAlignment="1" applyProtection="1">
      <alignment horizontal="left" vertical="center" indent="2"/>
      <protection locked="0"/>
    </xf>
    <xf numFmtId="167" fontId="12" fillId="2" borderId="3" xfId="1" applyNumberFormat="1" applyFont="1" applyFill="1" applyBorder="1" applyAlignment="1" applyProtection="1">
      <alignment horizontal="left" vertical="center" indent="2"/>
      <protection locked="0"/>
    </xf>
    <xf numFmtId="49" fontId="2" fillId="2" borderId="0" xfId="1" applyNumberFormat="1" applyFont="1" applyFill="1" applyProtection="1">
      <protection locked="0"/>
    </xf>
    <xf numFmtId="167" fontId="2" fillId="2" borderId="0" xfId="1" applyNumberFormat="1" applyFont="1" applyFill="1" applyProtection="1">
      <protection locked="0"/>
    </xf>
    <xf numFmtId="0" fontId="23" fillId="0" borderId="0" xfId="7" applyAlignment="1" applyProtection="1">
      <alignment horizontal="left" vertical="center"/>
      <protection locked="0"/>
    </xf>
    <xf numFmtId="49" fontId="22" fillId="5" borderId="0" xfId="1" applyNumberFormat="1" applyFont="1" applyFill="1" applyBorder="1" applyAlignment="1" applyProtection="1">
      <alignment vertical="center"/>
      <protection locked="0"/>
    </xf>
    <xf numFmtId="167" fontId="12" fillId="2" borderId="8" xfId="1" applyNumberFormat="1" applyFont="1" applyFill="1" applyBorder="1" applyAlignment="1" applyProtection="1">
      <alignment horizontal="center" vertical="center"/>
      <protection locked="0"/>
    </xf>
    <xf numFmtId="167" fontId="27" fillId="10" borderId="3" xfId="1" applyNumberFormat="1" applyFont="1" applyFill="1" applyBorder="1" applyAlignment="1">
      <alignment horizontal="right"/>
    </xf>
    <xf numFmtId="170" fontId="28" fillId="5" borderId="0" xfId="2" applyNumberFormat="1" applyFont="1" applyFill="1" applyBorder="1" applyAlignment="1">
      <alignment vertical="center"/>
    </xf>
    <xf numFmtId="10" fontId="12" fillId="2" borderId="0" xfId="3" applyNumberFormat="1" applyFont="1" applyFill="1" applyAlignment="1">
      <alignment vertical="center"/>
    </xf>
    <xf numFmtId="168" fontId="12" fillId="10" borderId="11" xfId="3" applyNumberFormat="1" applyFont="1" applyFill="1" applyBorder="1"/>
    <xf numFmtId="168" fontId="12" fillId="2" borderId="0" xfId="3" applyNumberFormat="1" applyFont="1" applyFill="1" applyAlignment="1" applyProtection="1">
      <alignment vertical="center"/>
      <protection locked="0"/>
    </xf>
    <xf numFmtId="0" fontId="2" fillId="2" borderId="0" xfId="0" applyFont="1" applyFill="1" applyProtection="1">
      <protection locked="0"/>
    </xf>
    <xf numFmtId="49" fontId="29" fillId="12" borderId="0" xfId="1" applyNumberFormat="1" applyFont="1" applyFill="1" applyBorder="1" applyAlignment="1" applyProtection="1">
      <alignment vertical="center"/>
      <protection locked="0"/>
    </xf>
    <xf numFmtId="49" fontId="29" fillId="12" borderId="0" xfId="1" applyNumberFormat="1" applyFont="1" applyFill="1" applyBorder="1" applyAlignment="1">
      <alignment vertical="center"/>
    </xf>
    <xf numFmtId="0" fontId="30" fillId="2" borderId="9" xfId="6" applyFont="1" applyFill="1" applyBorder="1"/>
    <xf numFmtId="0" fontId="1" fillId="2" borderId="9" xfId="6" applyFill="1" applyBorder="1"/>
    <xf numFmtId="0" fontId="31" fillId="2" borderId="0" xfId="6" applyFont="1" applyFill="1" applyBorder="1"/>
    <xf numFmtId="0" fontId="32" fillId="2" borderId="0" xfId="6" applyFont="1" applyFill="1" applyBorder="1"/>
    <xf numFmtId="0" fontId="33" fillId="2" borderId="8" xfId="6" applyFont="1" applyFill="1" applyBorder="1"/>
    <xf numFmtId="0" fontId="33" fillId="2" borderId="8" xfId="0" applyFont="1" applyFill="1" applyBorder="1"/>
    <xf numFmtId="0" fontId="26" fillId="2" borderId="8" xfId="0" applyFont="1" applyFill="1" applyBorder="1"/>
    <xf numFmtId="0" fontId="26" fillId="2" borderId="8" xfId="6" applyFont="1" applyFill="1" applyBorder="1"/>
    <xf numFmtId="0" fontId="34" fillId="2" borderId="0" xfId="0" applyFont="1" applyFill="1" applyBorder="1"/>
    <xf numFmtId="0" fontId="34" fillId="2" borderId="0" xfId="0" applyFont="1" applyFill="1"/>
    <xf numFmtId="0" fontId="26" fillId="2" borderId="0" xfId="0" applyFont="1" applyFill="1" applyBorder="1"/>
    <xf numFmtId="0" fontId="26" fillId="2" borderId="0" xfId="0" applyFont="1" applyFill="1"/>
    <xf numFmtId="0" fontId="33" fillId="9" borderId="20" xfId="0" applyFont="1" applyFill="1" applyBorder="1"/>
    <xf numFmtId="0" fontId="33" fillId="2" borderId="0" xfId="0" applyFont="1" applyFill="1" applyBorder="1"/>
    <xf numFmtId="0" fontId="33" fillId="11" borderId="21" xfId="0" applyFont="1" applyFill="1" applyBorder="1"/>
    <xf numFmtId="0" fontId="33" fillId="10" borderId="21" xfId="0" applyFont="1" applyFill="1" applyBorder="1"/>
    <xf numFmtId="0" fontId="33" fillId="12" borderId="22" xfId="0" applyFont="1" applyFill="1" applyBorder="1"/>
    <xf numFmtId="0" fontId="26" fillId="2" borderId="0" xfId="0" applyFont="1" applyFill="1" applyBorder="1" applyAlignment="1">
      <alignment vertical="top" wrapText="1"/>
    </xf>
    <xf numFmtId="49" fontId="37" fillId="12" borderId="0" xfId="1" applyNumberFormat="1" applyFont="1" applyFill="1" applyBorder="1" applyAlignment="1" applyProtection="1">
      <alignment vertical="center"/>
      <protection locked="0"/>
    </xf>
    <xf numFmtId="0" fontId="38" fillId="2" borderId="0" xfId="0" applyFont="1" applyFill="1" applyAlignment="1">
      <alignment horizontal="left" vertical="center" indent="3"/>
    </xf>
    <xf numFmtId="0" fontId="26" fillId="2" borderId="0" xfId="0" applyFont="1" applyFill="1" applyAlignment="1">
      <alignment wrapText="1"/>
    </xf>
    <xf numFmtId="0" fontId="26" fillId="0" borderId="28" xfId="0" applyFont="1" applyFill="1" applyBorder="1" applyAlignment="1">
      <alignment horizontal="left" vertical="top"/>
    </xf>
    <xf numFmtId="0" fontId="26" fillId="0" borderId="28" xfId="0" applyFont="1" applyFill="1" applyBorder="1" applyAlignment="1">
      <alignment horizontal="left" vertical="top" wrapText="1"/>
    </xf>
    <xf numFmtId="0" fontId="36" fillId="0" borderId="28" xfId="0" applyFont="1" applyFill="1" applyBorder="1" applyAlignment="1">
      <alignment horizontal="left" vertical="top" wrapText="1"/>
    </xf>
    <xf numFmtId="0" fontId="26" fillId="0" borderId="28" xfId="0" applyFont="1" applyFill="1" applyBorder="1" applyAlignment="1">
      <alignment horizontal="center" vertical="center" wrapText="1"/>
    </xf>
    <xf numFmtId="175" fontId="12" fillId="10" borderId="0" xfId="3" applyNumberFormat="1" applyFont="1" applyFill="1" applyBorder="1" applyAlignment="1" applyProtection="1">
      <alignment horizontal="center" vertical="center"/>
      <protection locked="0"/>
    </xf>
    <xf numFmtId="168" fontId="12" fillId="10" borderId="0" xfId="3" applyNumberFormat="1" applyFont="1" applyFill="1" applyBorder="1" applyAlignment="1" applyProtection="1">
      <alignment horizontal="center" vertical="center"/>
      <protection locked="0"/>
    </xf>
    <xf numFmtId="49" fontId="25" fillId="11" borderId="0" xfId="1" applyNumberFormat="1" applyFont="1" applyFill="1" applyBorder="1" applyAlignment="1">
      <alignment horizontal="left" vertical="center"/>
    </xf>
    <xf numFmtId="167" fontId="16" fillId="11" borderId="13" xfId="1" applyNumberFormat="1" applyFont="1" applyFill="1" applyBorder="1" applyAlignment="1">
      <alignment horizontal="left"/>
    </xf>
    <xf numFmtId="0" fontId="26" fillId="0" borderId="33" xfId="0" applyFont="1" applyFill="1" applyBorder="1" applyAlignment="1">
      <alignment horizontal="left"/>
    </xf>
    <xf numFmtId="0" fontId="26" fillId="0" borderId="0" xfId="0" applyFont="1" applyFill="1" applyBorder="1"/>
    <xf numFmtId="49" fontId="26" fillId="2" borderId="36" xfId="1" applyNumberFormat="1" applyFont="1" applyFill="1" applyBorder="1" applyAlignment="1" applyProtection="1">
      <alignment vertical="center"/>
      <protection locked="0"/>
    </xf>
    <xf numFmtId="49" fontId="12" fillId="2" borderId="36" xfId="1" applyNumberFormat="1" applyFont="1" applyFill="1" applyBorder="1" applyProtection="1">
      <protection locked="0"/>
    </xf>
    <xf numFmtId="167" fontId="40" fillId="2" borderId="0" xfId="1" applyNumberFormat="1" applyFont="1" applyFill="1" applyAlignment="1">
      <alignment vertical="top"/>
    </xf>
    <xf numFmtId="167" fontId="2" fillId="2" borderId="0" xfId="1" applyNumberFormat="1" applyFont="1" applyFill="1" applyAlignment="1">
      <alignment vertical="top"/>
    </xf>
    <xf numFmtId="0" fontId="26" fillId="2" borderId="17" xfId="0" applyFont="1" applyFill="1" applyBorder="1" applyAlignment="1">
      <alignment horizontal="left" vertical="top" wrapText="1"/>
    </xf>
    <xf numFmtId="0" fontId="26" fillId="2" borderId="18" xfId="0" applyFont="1" applyFill="1" applyBorder="1" applyAlignment="1">
      <alignment horizontal="left" vertical="top" wrapText="1"/>
    </xf>
    <xf numFmtId="0" fontId="26" fillId="2" borderId="19" xfId="0" applyFont="1" applyFill="1" applyBorder="1" applyAlignment="1">
      <alignment horizontal="left" vertical="top" wrapText="1"/>
    </xf>
    <xf numFmtId="0" fontId="26" fillId="2" borderId="23" xfId="0" applyFont="1" applyFill="1" applyBorder="1" applyAlignment="1">
      <alignment horizontal="left" vertical="top" wrapText="1"/>
    </xf>
    <xf numFmtId="0" fontId="26" fillId="2" borderId="0" xfId="0" applyFont="1" applyFill="1" applyBorder="1" applyAlignment="1">
      <alignment horizontal="left" vertical="top" wrapText="1"/>
    </xf>
    <xf numFmtId="0" fontId="26" fillId="2" borderId="24" xfId="0" applyFont="1" applyFill="1" applyBorder="1" applyAlignment="1">
      <alignment horizontal="left" vertical="top" wrapText="1"/>
    </xf>
    <xf numFmtId="0" fontId="26" fillId="2" borderId="25" xfId="0" applyFont="1" applyFill="1" applyBorder="1" applyAlignment="1">
      <alignment horizontal="left" vertical="top" wrapText="1"/>
    </xf>
    <xf numFmtId="0" fontId="26" fillId="2" borderId="26" xfId="0" applyFont="1" applyFill="1" applyBorder="1" applyAlignment="1">
      <alignment horizontal="left" vertical="top" wrapText="1"/>
    </xf>
    <xf numFmtId="0" fontId="26" fillId="2" borderId="27" xfId="0" applyFont="1" applyFill="1" applyBorder="1" applyAlignment="1">
      <alignment horizontal="left" vertical="top" wrapText="1"/>
    </xf>
    <xf numFmtId="0" fontId="35" fillId="9" borderId="32" xfId="0" applyFont="1" applyFill="1" applyBorder="1" applyAlignment="1">
      <alignment horizontal="left"/>
    </xf>
    <xf numFmtId="0" fontId="35" fillId="9" borderId="33" xfId="0" applyFont="1" applyFill="1" applyBorder="1" applyAlignment="1">
      <alignment horizontal="left"/>
    </xf>
    <xf numFmtId="0" fontId="26" fillId="10" borderId="33" xfId="0" applyFont="1" applyFill="1" applyBorder="1" applyAlignment="1">
      <alignment horizontal="left"/>
    </xf>
    <xf numFmtId="0" fontId="26" fillId="11" borderId="33" xfId="0" applyFont="1" applyFill="1" applyBorder="1" applyAlignment="1">
      <alignment horizontal="left"/>
    </xf>
    <xf numFmtId="0" fontId="36" fillId="12" borderId="34" xfId="0" applyFont="1" applyFill="1" applyBorder="1" applyAlignment="1">
      <alignment horizontal="left"/>
    </xf>
    <xf numFmtId="0" fontId="26" fillId="0" borderId="29"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pplyProtection="1">
      <alignment horizontal="center" vertical="center" wrapText="1"/>
      <protection locked="0"/>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CCFF"/>
      <color rgb="FFF0E6D8"/>
      <color rgb="FF1C75DA"/>
      <color rgb="FF000066"/>
      <color rgb="FF976396"/>
      <color rgb="FF5F5F5F"/>
      <color rgb="FFF16667"/>
      <color rgb="FF54B948"/>
      <color rgb="FFEF558D"/>
      <color rgb="FFE5E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Kontantstraumar levetid</a:t>
            </a:r>
            <a:r>
              <a:rPr lang="nb-NO" baseline="0"/>
              <a:t> </a:t>
            </a:r>
          </a:p>
          <a:p>
            <a:pPr>
              <a:defRPr/>
            </a:pPr>
            <a:r>
              <a:rPr lang="nb-NO" sz="800" baseline="0"/>
              <a:t>(dagens kroneverdiar)</a:t>
            </a:r>
            <a:endParaRPr lang="nb-NO" sz="800"/>
          </a:p>
        </c:rich>
      </c:tx>
      <c:overlay val="0"/>
    </c:title>
    <c:autoTitleDeleted val="0"/>
    <c:plotArea>
      <c:layout>
        <c:manualLayout>
          <c:layoutTarget val="inner"/>
          <c:xMode val="edge"/>
          <c:yMode val="edge"/>
          <c:x val="7.3412341969774683E-2"/>
          <c:y val="0.27938671398469556"/>
          <c:w val="0.92092441687221682"/>
          <c:h val="0.641110468793469"/>
        </c:manualLayout>
      </c:layout>
      <c:lineChart>
        <c:grouping val="standard"/>
        <c:varyColors val="0"/>
        <c:ser>
          <c:idx val="0"/>
          <c:order val="0"/>
          <c:tx>
            <c:strRef>
              <c:f>Motor!$D$27</c:f>
              <c:strCache>
                <c:ptCount val="1"/>
                <c:pt idx="0">
                  <c:v>Innkjøpers plan</c:v>
                </c:pt>
              </c:strCache>
            </c:strRef>
          </c:tx>
          <c:spPr>
            <a:ln w="19050">
              <a:solidFill>
                <a:schemeClr val="bg1"/>
              </a:solidFill>
              <a:prstDash val="sysDash"/>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Motor!$E$27:$BA$27</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0,00</c:v>
                </c:pt>
              </c:strCache>
            </c:strRef>
          </c:tx>
          <c:spPr>
            <a:ln w="19050">
              <a:solidFill>
                <a:schemeClr val="accent1"/>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Motor!$E$28:$BA$28</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0,00</c:v>
                </c:pt>
              </c:strCache>
            </c:strRef>
          </c:tx>
          <c:spPr>
            <a:ln w="19050">
              <a:solidFill>
                <a:schemeClr val="accent3"/>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Motor!$E$29:$BA$29</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0,00</c:v>
                </c:pt>
              </c:strCache>
            </c:strRef>
          </c:tx>
          <c:spPr>
            <a:ln w="19050">
              <a:solidFill>
                <a:schemeClr val="accent4">
                  <a:lumMod val="60000"/>
                  <a:lumOff val="40000"/>
                </a:schemeClr>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Motor!$E$30:$BA$30</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0,00</c:v>
                </c:pt>
              </c:strCache>
            </c:strRef>
          </c:tx>
          <c:spPr>
            <a:ln w="19050">
              <a:solidFill>
                <a:schemeClr val="accent1">
                  <a:lumMod val="60000"/>
                  <a:lumOff val="40000"/>
                </a:schemeClr>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Motor!$E$31:$BA$31</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0,00</c:v>
                </c:pt>
              </c:strCache>
            </c:strRef>
          </c:tx>
          <c:spPr>
            <a:ln w="19050"/>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Motor!$E$32:$BA$32</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0,00</c:v>
                </c:pt>
              </c:strCache>
            </c:strRef>
          </c:tx>
          <c:spPr>
            <a:ln w="12700">
              <a:solidFill>
                <a:srgbClr val="E5E652"/>
              </a:solidFill>
            </a:ln>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Motor!$E$33:$BA$33</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0,00</c:v>
                </c:pt>
              </c:strCache>
            </c:strRef>
          </c:tx>
          <c:spPr>
            <a:ln w="9525"/>
          </c:spPr>
          <c:marker>
            <c:symbol val="none"/>
          </c:marker>
          <c:cat>
            <c:strRef>
              <c:f>Motor!$E$25:$BA$26</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strCache>
            </c:strRef>
          </c:cat>
          <c:val>
            <c:numRef>
              <c:f>Motor!$E$34:$BA$34</c:f>
              <c:numCache>
                <c:formatCode>_ * #\ ##0_ ;_ * \-#\ ##0_ ;_ * "-"??_ ;_ @_ </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137507584"/>
        <c:axId val="137509120"/>
      </c:lineChart>
      <c:catAx>
        <c:axId val="137507584"/>
        <c:scaling>
          <c:orientation val="minMax"/>
        </c:scaling>
        <c:delete val="0"/>
        <c:axPos val="b"/>
        <c:numFmt formatCode="General" sourceLinked="1"/>
        <c:majorTickMark val="none"/>
        <c:minorTickMark val="none"/>
        <c:tickLblPos val="nextTo"/>
        <c:crossAx val="137509120"/>
        <c:crosses val="autoZero"/>
        <c:auto val="1"/>
        <c:lblAlgn val="ctr"/>
        <c:lblOffset val="100"/>
        <c:tickLblSkip val="6"/>
        <c:noMultiLvlLbl val="0"/>
      </c:catAx>
      <c:valAx>
        <c:axId val="137509120"/>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137507584"/>
        <c:crosses val="autoZero"/>
        <c:crossBetween val="between"/>
      </c:valAx>
      <c:spPr>
        <a:solidFill>
          <a:srgbClr val="5F5F5F"/>
        </a:solidFill>
        <a:ln>
          <a:noFill/>
        </a:ln>
      </c:spPr>
    </c:plotArea>
    <c:legend>
      <c:legendPos val="r"/>
      <c:layout>
        <c:manualLayout>
          <c:xMode val="edge"/>
          <c:yMode val="edge"/>
          <c:x val="0.76532523933283436"/>
          <c:y val="1.2306384237181623E-2"/>
          <c:w val="0.22569407614763845"/>
          <c:h val="0.85753096003844587"/>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Noverdi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(noverdi)</c:v>
                </c:pt>
              </c:strCache>
            </c:strRef>
          </c:tx>
          <c:spPr>
            <a:solidFill>
              <a:srgbClr val="F16667"/>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Evaluering'!$D$34:$D$40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(noverdi)</c:v>
                </c:pt>
              </c:strCache>
            </c:strRef>
          </c:tx>
          <c:spPr>
            <a:solidFill>
              <a:srgbClr val="92D5D5"/>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Evaluering'!$E$34:$E$40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(noverdi)</c:v>
                </c:pt>
              </c:strCache>
            </c:strRef>
          </c:tx>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Evaluering'!$F$34:$F$40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137553024"/>
        <c:axId val="137554560"/>
      </c:barChart>
      <c:catAx>
        <c:axId val="137553024"/>
        <c:scaling>
          <c:orientation val="minMax"/>
        </c:scaling>
        <c:delete val="0"/>
        <c:axPos val="b"/>
        <c:numFmt formatCode="_ * #\ ##0_ ;_ * \-#\ ##0_ ;_ * &quot;-&quot;??_ ;_ @_ " sourceLinked="1"/>
        <c:majorTickMark val="none"/>
        <c:minorTickMark val="none"/>
        <c:tickLblPos val="nextTo"/>
        <c:crossAx val="137554560"/>
        <c:crosses val="autoZero"/>
        <c:auto val="1"/>
        <c:lblAlgn val="ctr"/>
        <c:lblOffset val="100"/>
        <c:noMultiLvlLbl val="0"/>
      </c:catAx>
      <c:valAx>
        <c:axId val="137554560"/>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137553024"/>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Noverdi </a:t>
            </a:r>
            <a:r>
              <a:rPr lang="nb-NO" baseline="0"/>
              <a:t>- innkjøpars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Motor!$D$80:$D$92</c:f>
              <c:strCache>
                <c:ptCount val="13"/>
                <c:pt idx="0">
                  <c:v>&lt;navn på investeringskostnad&gt;</c:v>
                </c:pt>
                <c:pt idx="1">
                  <c:v>0,00</c:v>
                </c:pt>
                <c:pt idx="2">
                  <c:v>0,00</c:v>
                </c:pt>
                <c:pt idx="3">
                  <c:v>&lt;navn på driftsutgift&gt;</c:v>
                </c:pt>
                <c:pt idx="4">
                  <c:v>0,00</c:v>
                </c:pt>
                <c:pt idx="5">
                  <c:v>0,00</c:v>
                </c:pt>
                <c:pt idx="6">
                  <c:v>0,00</c:v>
                </c:pt>
                <c:pt idx="7">
                  <c:v>0,00</c:v>
                </c:pt>
                <c:pt idx="8">
                  <c:v>&lt;navn på avhendinskostnad eller restverdi&gt;</c:v>
                </c:pt>
                <c:pt idx="9">
                  <c:v>Sum utgifter i perioden</c:v>
                </c:pt>
                <c:pt idx="10">
                  <c:v>Noverdi</c:v>
                </c:pt>
                <c:pt idx="11">
                  <c:v>Noverdi avhendingskostnader/restverdiar</c:v>
                </c:pt>
                <c:pt idx="12">
                  <c:v>Kontroll</c:v>
                </c:pt>
              </c:strCache>
            </c:strRef>
          </c:cat>
          <c:val>
            <c:numRef>
              <c:f>Motor!$BB$50:$BB$59</c:f>
              <c:numCache>
                <c:formatCode>_ * #\ ##0_ ;_ * \-#\ ##0_ ;_ * "-"??_ ;_ @_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139240192"/>
        <c:axId val="139241728"/>
      </c:barChart>
      <c:catAx>
        <c:axId val="139240192"/>
        <c:scaling>
          <c:orientation val="minMax"/>
        </c:scaling>
        <c:delete val="0"/>
        <c:axPos val="l"/>
        <c:numFmt formatCode="General" sourceLinked="0"/>
        <c:majorTickMark val="none"/>
        <c:minorTickMark val="none"/>
        <c:tickLblPos val="nextTo"/>
        <c:crossAx val="139241728"/>
        <c:crosses val="autoZero"/>
        <c:auto val="1"/>
        <c:lblAlgn val="ctr"/>
        <c:lblOffset val="100"/>
        <c:noMultiLvlLbl val="0"/>
      </c:catAx>
      <c:valAx>
        <c:axId val="139241728"/>
        <c:scaling>
          <c:orientation val="minMax"/>
        </c:scaling>
        <c:delete val="0"/>
        <c:axPos val="b"/>
        <c:numFmt formatCode="_ * #\ ##0_ ;_ * \-#\ ##0_ ;_ * &quot;-&quot;??_ ;_ @_ " sourceLinked="1"/>
        <c:majorTickMark val="none"/>
        <c:minorTickMark val="none"/>
        <c:tickLblPos val="nextTo"/>
        <c:crossAx val="139240192"/>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A8811A1B-813A-4ECF-80D6-A42CF16303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D2D2F956-18EF-4F8D-9D44-9E95A55EEF0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225665" y="114300"/>
          <a:ext cx="1365885"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937260</xdr:colOff>
      <xdr:row>0</xdr:row>
      <xdr:rowOff>114300</xdr:rowOff>
    </xdr:from>
    <xdr:to>
      <xdr:col>11</xdr:col>
      <xdr:colOff>15240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1605B03C-927D-4CE4-921C-3CCDD40A6B0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0347960" y="114300"/>
          <a:ext cx="1459230" cy="556260"/>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6030</xdr:colOff>
      <xdr:row>61</xdr:row>
      <xdr:rowOff>33798</xdr:rowOff>
    </xdr:from>
    <xdr:to>
      <xdr:col>8</xdr:col>
      <xdr:colOff>27030</xdr:colOff>
      <xdr:row>77</xdr:row>
      <xdr:rowOff>87138</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6030</xdr:colOff>
      <xdr:row>43</xdr:row>
      <xdr:rowOff>128877</xdr:rowOff>
    </xdr:from>
    <xdr:to>
      <xdr:col>8</xdr:col>
      <xdr:colOff>10728</xdr:colOff>
      <xdr:row>60</xdr:row>
      <xdr:rowOff>99429</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173355</xdr:colOff>
      <xdr:row>9</xdr:row>
      <xdr:rowOff>13822</xdr:rowOff>
    </xdr:from>
    <xdr:to>
      <xdr:col>13</xdr:col>
      <xdr:colOff>56655</xdr:colOff>
      <xdr:row>29</xdr:row>
      <xdr:rowOff>160020</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9203055" y="1899772"/>
          <a:ext cx="3960000" cy="43752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 "Innkjøpars plan"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Skjemaet "Innkjøpars plan" brukast for å planleggje kostnadene på anskaffinga.</a:t>
          </a:r>
          <a:r>
            <a:rPr lang="nn-no" sz="1000" baseline="0">
              <a:solidFill>
                <a:schemeClr val="dk1"/>
              </a:solidFill>
              <a:effectLst/>
              <a:latin typeface="Arial" panose="020B0604020202020204" pitchFamily="34" charset="0"/>
              <a:ea typeface="+mn-ea"/>
              <a:cs typeface="Arial" panose="020B0604020202020204" pitchFamily="34" charset="0"/>
            </a:rPr>
            <a:t>Gje opp alle prisane inklusiv meirverdiavgift.</a:t>
          </a: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 dei kvite felta på skjemaet registrerast kva slags investerings- og driftspostar anskaffinga består av samt forventa tal på einingar og einingsprisar. Forventa tilbodspris reknast ut automatisk etter oppgjeve tal på einingar multiplisert med oppgjevne einingsprisar.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Avhendingskostnader er kostnader til demontering, kassasjon, transport, avfallsgjenvinning etc. Om avhendinga gjev eit overskot, t.d. ved sal, gjevast einingsprisen negativt forteikn.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Om det trengs fleire postar enn tre investeringspostar eller fem driftspostar kan fleire av postane slåast saman og behandlast som éin post. Samleposten kan registrerast i Investeringskost 3 Andre investeringskostnader eller i Driftsutgift 5 Andre driftskostnader.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Livssykluskostnadene målte i dagens verdiar (noverdiar) er delte i investeringar, driftskostnader, kostnader til avhending og sum.</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Verdien </a:t>
          </a:r>
          <a:r>
            <a:rPr lang="nn-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sum nominell verdi </a:t>
          </a: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kan for dei anskaffingar der alle utbetalingar går til tilbydar, brukast som overslag på samla utbetalingar over kontrakten jamfør FOA § 5-4 (1).</a:t>
          </a:r>
        </a:p>
      </xdr:txBody>
    </xdr:sp>
    <xdr:clientData/>
  </xdr:twoCellAnchor>
  <xdr:twoCellAnchor>
    <xdr:from>
      <xdr:col>8</xdr:col>
      <xdr:colOff>173355</xdr:colOff>
      <xdr:row>31</xdr:row>
      <xdr:rowOff>17719</xdr:rowOff>
    </xdr:from>
    <xdr:to>
      <xdr:col>13</xdr:col>
      <xdr:colOff>56655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9203055" y="6361369"/>
          <a:ext cx="3960000" cy="200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a:t>
          </a:r>
          <a:r>
            <a:rPr lang="nn-no" sz="11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 "R</a:t>
          </a: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esultat og rangering" </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Skjemaet "Resultat og rangering" brukast til å samanlikne livssykluskostnadene til innkomne tilbod fordelte på investering, drift og sum.</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Tilboda rangerast ut frå lågaste kostnad. Lågaste kostnad gjev beste rangering (1) vist i grønt. Det er ei noverdiutrekning av alle kostnadene som ligg til grunn for rangeringa.</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Slett romme rader om det er færre enn sju tilbod.</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8</xdr:col>
      <xdr:colOff>173355</xdr:colOff>
      <xdr:row>2</xdr:row>
      <xdr:rowOff>30481</xdr:rowOff>
    </xdr:from>
    <xdr:to>
      <xdr:col>13</xdr:col>
      <xdr:colOff>56655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9203055" y="678181"/>
          <a:ext cx="3960000" cy="11582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Skjema "Generelle postar"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200" b="1" i="0" u="none" strike="noStrike" kern="0" cap="none" spc="0" normalizeH="0" baseline="0" noProof="0">
            <a:ln>
              <a:noFill/>
            </a:ln>
            <a:solidFill>
              <a:srgbClr val="EEECE1">
                <a:lumMod val="50000"/>
              </a:srgbClr>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Det er tilrådd at kalkulasjonsrenta følgjer oppsettet. Månadleg forventa prisjustering setjast på bakgrunn av forventa endring i driftskostnader i levetida. Denne baserast enten på prisjusteringsmekanismen i kontrakten eller eigna indeks frå SSB. </a:t>
          </a:r>
        </a:p>
      </xdr:txBody>
    </xdr:sp>
    <xdr:clientData/>
  </xdr:twoCellAnchor>
  <xdr:twoCellAnchor>
    <xdr:from>
      <xdr:col>8</xdr:col>
      <xdr:colOff>173355</xdr:colOff>
      <xdr:row>61</xdr:row>
      <xdr:rowOff>30480</xdr:rowOff>
    </xdr:from>
    <xdr:to>
      <xdr:col>13</xdr:col>
      <xdr:colOff>56655</xdr:colOff>
      <xdr:row>77</xdr:row>
      <xdr:rowOff>75028</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9203055" y="12184380"/>
          <a:ext cx="3960000" cy="2863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Grafen "Kontantstraumar levetid"</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Grafen viser kontantstraumane over levetida. Planen til innkjøpar visast i stipla kvit graf, medan innkomne tilbod er gjevne i andre farger.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 ein velfungerande marknad vil tilbydarane i ein konkurranse respondere med små utslag i prisar. Innkjøpar må difor syte for eit tydeleg konkurransegrunnlag med minimal uvisse om kva som skal leverast.</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Høge utslag i prisar bør vurderast og kontrollerast for avvik.</a:t>
          </a:r>
        </a:p>
      </xdr:txBody>
    </xdr:sp>
    <xdr:clientData/>
  </xdr:twoCellAnchor>
  <xdr:twoCellAnchor>
    <xdr:from>
      <xdr:col>8</xdr:col>
      <xdr:colOff>173355</xdr:colOff>
      <xdr:row>43</xdr:row>
      <xdr:rowOff>114299</xdr:rowOff>
    </xdr:from>
    <xdr:to>
      <xdr:col>13</xdr:col>
      <xdr:colOff>56655</xdr:colOff>
      <xdr:row>60</xdr:row>
      <xdr:rowOff>83480</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9161491" y="8530935"/>
          <a:ext cx="3901119" cy="284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Diagrammet "Noverdi alle kostnader"</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Diagrammet viser levetidskostnadene fordelte på postane </a:t>
          </a:r>
          <a:r>
            <a:rPr lang="nn-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drift</a:t>
          </a: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(blå farge) og </a:t>
          </a:r>
          <a:r>
            <a:rPr lang="nn-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investering</a:t>
          </a: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(raud farge).  Kostnader til avhending er viste med grøn farge. Kvar tilbydar visast i eiga søyle.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Leverandøren med beste pristilbod har lågaste søyle.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Store forskjellar i tilboda bør vurderast.</a:t>
          </a:r>
        </a:p>
      </xdr:txBody>
    </xdr:sp>
    <xdr:clientData/>
  </xdr:twoCellAnchor>
  <xdr:twoCellAnchor>
    <xdr:from>
      <xdr:col>8</xdr:col>
      <xdr:colOff>173355</xdr:colOff>
      <xdr:row>78</xdr:row>
      <xdr:rowOff>167640</xdr:rowOff>
    </xdr:from>
    <xdr:to>
      <xdr:col>13</xdr:col>
      <xdr:colOff>56655</xdr:colOff>
      <xdr:row>103</xdr:row>
      <xdr:rowOff>158094</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9161491" y="14385867"/>
          <a:ext cx="3901119" cy="43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Diagrammet "Noverdi innkjøpars plan"</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t>Innkjøpars planlagde levetidskostnader fordelte på postane </a:t>
          </a:r>
          <a:r>
            <a:rPr lang="nn-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drift</a:t>
          </a: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(blå farge) og </a:t>
          </a:r>
          <a:r>
            <a:rPr lang="nn-no" sz="10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investering</a:t>
          </a: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(raud farge) visast. Sum utgifter er viste i kvit søyle.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Spesifiserte investeringar og driftsutgifter er viste i tabellen.</a:t>
          </a:r>
        </a:p>
      </xdr:txBody>
    </xdr:sp>
    <xdr:clientData/>
  </xdr:twoCellAnchor>
  <xdr:twoCellAnchor editAs="oneCell">
    <xdr:from>
      <xdr:col>10</xdr:col>
      <xdr:colOff>213360</xdr:colOff>
      <xdr:row>0</xdr:row>
      <xdr:rowOff>121920</xdr:rowOff>
    </xdr:from>
    <xdr:to>
      <xdr:col>13</xdr:col>
      <xdr:colOff>30480</xdr:colOff>
      <xdr:row>2</xdr:row>
      <xdr:rowOff>30480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595"/>
        <a:stretch/>
      </xdr:blipFill>
      <xdr:spPr bwMode="auto">
        <a:xfrm>
          <a:off x="10546080" y="121920"/>
          <a:ext cx="1531620" cy="556260"/>
        </a:xfrm>
        <a:prstGeom prst="rect">
          <a:avLst/>
        </a:prstGeom>
        <a:solidFill>
          <a:schemeClr val="bg1"/>
        </a:solidFill>
        <a:ln>
          <a:noFill/>
        </a:ln>
      </xdr:spPr>
    </xdr:pic>
    <xdr:clientData/>
  </xdr:twoCellAnchor>
  <xdr:twoCellAnchor>
    <xdr:from>
      <xdr:col>1</xdr:col>
      <xdr:colOff>6030</xdr:colOff>
      <xdr:row>79</xdr:row>
      <xdr:rowOff>29094</xdr:rowOff>
    </xdr:from>
    <xdr:to>
      <xdr:col>8</xdr:col>
      <xdr:colOff>27030</xdr:colOff>
      <xdr:row>104</xdr:row>
      <xdr:rowOff>7830</xdr:rowOff>
    </xdr:to>
    <xdr:graphicFrame macro="">
      <xdr:nvGraphicFramePr>
        <xdr:cNvPr id="29" name="Diagram 28">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nn-no" sz="12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rPr>
            <a:t>Instruksjon til tilbydar (bør oppdaterast av oppdragsgjevar før utsending) </a:t>
          </a:r>
          <a:endParaRPr kumimoji="0" lang="nb-NO" sz="1100" b="1" i="0" u="none" strike="noStrike" kern="0" cap="none" spc="0" normalizeH="0" baseline="0" noProof="0">
            <a:ln>
              <a:noFill/>
            </a:ln>
            <a:solidFill>
              <a:srgbClr val="00CCFF"/>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Prisskjema til venstre skal fyllast ut i tråd med dei instruksjonar som er gjevne i konkurransegrunnlaget.</a:t>
          </a:r>
          <a:br>
            <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Tilbydar blir beden om å ikkje endre på struktur i skjemaet og førehandsutfylt informasjon, då dette kan føre med seg avvising om tilbodet ikkje kan samanliknast med andre tilbod.</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nb-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n-no" sz="1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Tilbodsskjemaet skal skrivast ut og signerast. Signert skjema leggjast ved tilbodet saman med ein utfylt versjon i Excel. Ved avvik mellom versjonane gjeld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42</xdr:row>
      <xdr:rowOff>76200</xdr:rowOff>
    </xdr:from>
    <xdr:to>
      <xdr:col>52</xdr:col>
      <xdr:colOff>686802</xdr:colOff>
      <xdr:row>51</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Skjema for oppfølging</a:t>
          </a:r>
          <a:r>
            <a:rPr lang="nn-no" sz="1200" b="1" baseline="0">
              <a:solidFill>
                <a:srgbClr val="00CCFF"/>
              </a:solidFill>
              <a:latin typeface="Arial" panose="020B0604020202020204" pitchFamily="34" charset="0"/>
              <a:ea typeface="+mn-ea"/>
              <a:cs typeface="Arial" panose="020B0604020202020204" pitchFamily="34" charset="0"/>
            </a:rPr>
            <a:t> av inngåtte kontraktar</a:t>
          </a:r>
          <a:endParaRPr lang="nb-NO" sz="1200" b="1">
            <a:solidFill>
              <a:srgbClr val="00CCFF"/>
            </a:solidFill>
            <a:latin typeface="Arial" panose="020B0604020202020204" pitchFamily="34" charset="0"/>
            <a:ea typeface="+mn-ea"/>
            <a:cs typeface="Arial" panose="020B0604020202020204" pitchFamily="34" charset="0"/>
          </a:endParaRPr>
        </a:p>
        <a:p>
          <a:pPr rtl="0"/>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latin typeface="Arial" panose="020B0604020202020204" pitchFamily="34" charset="0"/>
              <a:ea typeface="+mn-ea"/>
              <a:cs typeface="Arial" panose="020B0604020202020204" pitchFamily="34" charset="0"/>
            </a:rPr>
            <a:t>Skjemaet for oppfølging av kontraktar brukast for å kontrollere at dei finansielle sidene blir følgde opp i praksis. Kontraktsfesta beløp avreknast mot innkomne faktura  og avvik bør undersøkjast. Fakturaverdiane førast inn i skjemaet.</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latin typeface="Arial" panose="020B0604020202020204" pitchFamily="34" charset="0"/>
              <a:ea typeface="+mn-ea"/>
              <a:cs typeface="Arial" panose="020B0604020202020204" pitchFamily="34" charset="0"/>
            </a:rPr>
            <a:t>Skriv inn korrekt firmanamn på vinnande tilbod i celle B8. Alle kontraktsfesta beløp vil då automatisk kome fram i skjema.</a:t>
          </a:r>
        </a:p>
      </xdr:txBody>
    </xdr:sp>
    <xdr:clientData/>
  </xdr:twoCellAnchor>
  <xdr:twoCellAnchor editAs="oneCell">
    <xdr:from>
      <xdr:col>49</xdr:col>
      <xdr:colOff>49530</xdr:colOff>
      <xdr:row>0</xdr:row>
      <xdr:rowOff>127635</xdr:rowOff>
    </xdr:from>
    <xdr:to>
      <xdr:col>51</xdr:col>
      <xdr:colOff>287655</xdr:colOff>
      <xdr:row>2</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16</xdr:col>
      <xdr:colOff>769620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236982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100" b="1">
              <a:solidFill>
                <a:srgbClr val="00CCFF"/>
              </a:solidFill>
              <a:latin typeface="Arial" panose="020B0604020202020204" pitchFamily="34" charset="0"/>
              <a:ea typeface="+mn-ea"/>
              <a:cs typeface="Arial" panose="020B0604020202020204" pitchFamily="34" charset="0"/>
            </a:rPr>
            <a:t>Arkfana Motor</a:t>
          </a:r>
        </a:p>
        <a:p>
          <a:pPr rtl="0"/>
          <a:endParaRPr lang="nb-NO" sz="1100" baseline="0"/>
        </a:p>
        <a:p>
          <a:pPr rtl="0"/>
          <a:r>
            <a:rPr lang="nn-no" sz="1000" baseline="0">
              <a:solidFill>
                <a:schemeClr val="dk1"/>
              </a:solidFill>
              <a:latin typeface="Arial" panose="020B0604020202020204" pitchFamily="34" charset="0"/>
              <a:ea typeface="+mn-ea"/>
              <a:cs typeface="Arial" panose="020B0604020202020204" pitchFamily="34" charset="0"/>
            </a:rPr>
            <a:t>Arkfana Motor viser dataa i modellen. Dataa hentast frå fanene Tilbod 1 til Tilbod 7. Generelle postar ved talet på einingar, einingsprisar, kalkulasjonsrente og levetid hentast frå arkfane Planlegging og Evaluering</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Tabellen 1, tilboda sin K-straum (diskonterte til dagens verdiar) viser alle postar på analysetidspunktet.   Tabell 2, innkjøpars plan viser kontantstraumar for innkjøpar sine planar. Tabellen 3 til og med tabell 8 viser inngjevne prisar til alle tilboda slik dei vil stå fram i månaden dei fell</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pPr rtl="0"/>
          <a:endParaRPr lang="nb-NO" sz="1000" baseline="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Tilbudet med lavest livstidskostnader gis høyeste poengsum og øvrige tilbud får et fradrag </a:t>
          </a:r>
        </a:p>
        <a:p>
          <a:pPr rtl="0"/>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LINEÆR</a:t>
          </a:r>
        </a:p>
        <a:p>
          <a:pPr rtl="0"/>
          <a:endParaRPr lang="nb-NO" sz="1000" baseline="0">
            <a:solidFill>
              <a:schemeClr val="dk1"/>
            </a:solidFill>
            <a:effectLst/>
            <a:latin typeface="Arial" panose="020B0604020202020204" pitchFamily="34" charset="0"/>
            <a:ea typeface="+mn-ea"/>
            <a:cs typeface="Arial" panose="020B0604020202020204" pitchFamily="34" charset="0"/>
          </a:endParaRPr>
        </a:p>
        <a:p>
          <a:pPr rtl="0"/>
          <a:r>
            <a:rPr lang="nn-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pPr rtl="0"/>
          <a:endParaRPr lang="nb-NO" sz="1000" baseline="0">
            <a:solidFill>
              <a:schemeClr val="dk1"/>
            </a:solidFill>
            <a:effectLst/>
            <a:latin typeface="Arial" panose="020B0604020202020204" pitchFamily="34" charset="0"/>
            <a:ea typeface="+mn-ea"/>
            <a:cs typeface="Arial" panose="020B0604020202020204" pitchFamily="34" charset="0"/>
          </a:endParaRPr>
        </a:p>
        <a:p>
          <a:pPr rtl="0"/>
          <a:r>
            <a:rPr lang="nn-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FORHOLDSMESSIG</a:t>
          </a:r>
        </a:p>
        <a:p>
          <a:pPr rtl="0"/>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rtl="0"/>
          <a:r>
            <a:rPr lang="nn-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rtl="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rtl="0"/>
          <a:r>
            <a:rPr lang="nn-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e/OneDrive%20-%20Difi/Prosjekt/LCC/LCC_film_videobeta/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FI\bruker\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election activeCell="B6" sqref="B6:M35"/>
    </sheetView>
  </sheetViews>
  <sheetFormatPr baseColWidth="10" defaultColWidth="11.5703125" defaultRowHeight="15"/>
  <cols>
    <col min="1" max="1" width="3.42578125" style="15" customWidth="1"/>
    <col min="2" max="2" width="11.5703125" style="1"/>
    <col min="3" max="3" width="2.42578125" style="1" bestFit="1" customWidth="1"/>
    <col min="4" max="12" width="11.5703125" style="1"/>
    <col min="13" max="13" width="4.42578125" style="1" customWidth="1"/>
    <col min="14" max="15" width="11.5703125" style="1"/>
    <col min="16" max="16" width="14.7109375" style="1" customWidth="1"/>
    <col min="17" max="16384" width="11.5703125" style="1"/>
  </cols>
  <sheetData>
    <row r="1" spans="1:24" ht="13.5" customHeight="1">
      <c r="A1" s="237"/>
      <c r="B1" s="191"/>
    </row>
    <row r="2" spans="1:24" s="2" customFormat="1" ht="38.1" customHeight="1">
      <c r="B2" s="238" t="s">
        <v>0</v>
      </c>
      <c r="C2" s="239"/>
      <c r="D2" s="239"/>
      <c r="E2" s="239"/>
      <c r="F2" s="239"/>
      <c r="G2" s="239"/>
      <c r="H2" s="87"/>
      <c r="I2" s="87"/>
      <c r="J2" s="87"/>
      <c r="K2" s="87"/>
      <c r="L2" s="87"/>
      <c r="O2" s="273" t="s">
        <v>219</v>
      </c>
      <c r="Q2" s="274" t="s">
        <v>220</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40" t="s">
        <v>1</v>
      </c>
      <c r="C4" s="20"/>
      <c r="D4" s="20"/>
      <c r="E4" s="20"/>
      <c r="F4" s="20"/>
      <c r="G4" s="20"/>
      <c r="H4" s="20"/>
      <c r="I4" s="20"/>
      <c r="J4" s="20"/>
      <c r="K4" s="20"/>
      <c r="L4" s="20"/>
      <c r="M4" s="241"/>
      <c r="N4" s="18"/>
      <c r="O4" s="242" t="s">
        <v>2</v>
      </c>
      <c r="P4" s="242"/>
      <c r="Q4" s="243"/>
      <c r="R4" s="243"/>
      <c r="S4" s="243"/>
      <c r="T4" s="243"/>
      <c r="U4" s="243"/>
      <c r="V4" s="243"/>
      <c r="W4" s="243"/>
      <c r="X4" s="24"/>
    </row>
    <row r="5" spans="1:24" ht="16.5" customHeight="1" thickBot="1">
      <c r="A5" s="25"/>
      <c r="B5" s="21"/>
      <c r="C5" s="22"/>
      <c r="D5" s="22"/>
      <c r="E5" s="21"/>
      <c r="F5" s="21"/>
      <c r="G5" s="21"/>
      <c r="H5" s="22"/>
      <c r="I5" s="22"/>
      <c r="J5" s="22"/>
      <c r="K5" s="22"/>
      <c r="L5" s="22"/>
      <c r="O5" s="244"/>
      <c r="P5" s="245"/>
      <c r="Q5" s="246"/>
      <c r="R5" s="247"/>
      <c r="S5" s="247"/>
      <c r="T5" s="247"/>
      <c r="U5" s="246"/>
      <c r="V5" s="246"/>
      <c r="W5" s="246"/>
      <c r="X5" s="137"/>
    </row>
    <row r="6" spans="1:24" ht="14.25" customHeight="1">
      <c r="A6" s="25"/>
      <c r="B6" s="275" t="s">
        <v>3</v>
      </c>
      <c r="C6" s="276"/>
      <c r="D6" s="276"/>
      <c r="E6" s="276"/>
      <c r="F6" s="276"/>
      <c r="G6" s="276"/>
      <c r="H6" s="276"/>
      <c r="I6" s="276"/>
      <c r="J6" s="276"/>
      <c r="K6" s="276"/>
      <c r="L6" s="276"/>
      <c r="M6" s="277"/>
      <c r="O6" s="243" t="s">
        <v>4</v>
      </c>
      <c r="P6" s="248"/>
      <c r="Q6" s="249"/>
      <c r="R6" s="243" t="s">
        <v>5</v>
      </c>
      <c r="S6" s="249"/>
      <c r="T6" s="243"/>
      <c r="U6" s="243"/>
      <c r="V6" s="243"/>
      <c r="W6" s="243"/>
      <c r="X6" s="23"/>
    </row>
    <row r="7" spans="1:24" ht="16.5" customHeight="1">
      <c r="A7" s="25"/>
      <c r="B7" s="278"/>
      <c r="C7" s="279"/>
      <c r="D7" s="279"/>
      <c r="E7" s="279"/>
      <c r="F7" s="279"/>
      <c r="G7" s="279"/>
      <c r="H7" s="279"/>
      <c r="I7" s="279"/>
      <c r="J7" s="279"/>
      <c r="K7" s="279"/>
      <c r="L7" s="279"/>
      <c r="M7" s="280"/>
      <c r="O7" s="284" t="s">
        <v>6</v>
      </c>
      <c r="P7" s="284"/>
      <c r="Q7" s="284"/>
      <c r="R7" s="250" t="s">
        <v>7</v>
      </c>
      <c r="S7" s="250"/>
      <c r="T7" s="250"/>
      <c r="U7" s="250"/>
      <c r="V7" s="249"/>
      <c r="W7" s="249"/>
      <c r="X7" s="86"/>
    </row>
    <row r="8" spans="1:24" ht="15.75" customHeight="1">
      <c r="A8" s="25"/>
      <c r="B8" s="278"/>
      <c r="C8" s="279"/>
      <c r="D8" s="279"/>
      <c r="E8" s="279"/>
      <c r="F8" s="279"/>
      <c r="G8" s="279"/>
      <c r="H8" s="279"/>
      <c r="I8" s="279"/>
      <c r="J8" s="279"/>
      <c r="K8" s="279"/>
      <c r="L8" s="279"/>
      <c r="M8" s="280"/>
      <c r="O8" s="285" t="s">
        <v>8</v>
      </c>
      <c r="P8" s="285"/>
      <c r="Q8" s="285"/>
      <c r="R8" s="250" t="s">
        <v>9</v>
      </c>
      <c r="S8" s="251"/>
      <c r="T8" s="250"/>
      <c r="U8" s="250"/>
      <c r="V8" s="249"/>
      <c r="W8" s="249"/>
      <c r="X8" s="86"/>
    </row>
    <row r="9" spans="1:24" ht="16.5" customHeight="1">
      <c r="A9" s="25"/>
      <c r="B9" s="278"/>
      <c r="C9" s="279"/>
      <c r="D9" s="279"/>
      <c r="E9" s="279"/>
      <c r="F9" s="279"/>
      <c r="G9" s="279"/>
      <c r="H9" s="279"/>
      <c r="I9" s="279"/>
      <c r="J9" s="279"/>
      <c r="K9" s="279"/>
      <c r="L9" s="279"/>
      <c r="M9" s="280"/>
      <c r="O9" s="285" t="s">
        <v>10</v>
      </c>
      <c r="P9" s="285"/>
      <c r="Q9" s="285"/>
      <c r="R9" s="250" t="s">
        <v>11</v>
      </c>
      <c r="S9" s="251"/>
      <c r="T9" s="250"/>
      <c r="U9" s="250"/>
      <c r="V9" s="249"/>
      <c r="W9" s="249"/>
      <c r="X9" s="86"/>
    </row>
    <row r="10" spans="1:24" ht="14.25" customHeight="1">
      <c r="A10" s="25"/>
      <c r="B10" s="278"/>
      <c r="C10" s="279"/>
      <c r="D10" s="279"/>
      <c r="E10" s="279"/>
      <c r="F10" s="279"/>
      <c r="G10" s="279"/>
      <c r="H10" s="279"/>
      <c r="I10" s="279"/>
      <c r="J10" s="279"/>
      <c r="K10" s="279"/>
      <c r="L10" s="279"/>
      <c r="M10" s="280"/>
      <c r="O10" s="286" t="s">
        <v>12</v>
      </c>
      <c r="P10" s="286"/>
      <c r="Q10" s="286"/>
      <c r="R10" s="250" t="s">
        <v>13</v>
      </c>
      <c r="S10" s="251"/>
      <c r="T10" s="250"/>
      <c r="U10" s="250"/>
      <c r="V10" s="249"/>
      <c r="W10" s="249"/>
      <c r="X10" s="86"/>
    </row>
    <row r="11" spans="1:24" s="86" customFormat="1" ht="15" customHeight="1">
      <c r="A11" s="25"/>
      <c r="B11" s="278"/>
      <c r="C11" s="279"/>
      <c r="D11" s="279"/>
      <c r="E11" s="279"/>
      <c r="F11" s="279"/>
      <c r="G11" s="279"/>
      <c r="H11" s="279"/>
      <c r="I11" s="279"/>
      <c r="J11" s="279"/>
      <c r="K11" s="279"/>
      <c r="L11" s="279"/>
      <c r="M11" s="280"/>
      <c r="O11" s="287" t="s">
        <v>14</v>
      </c>
      <c r="P11" s="287"/>
      <c r="Q11" s="287"/>
      <c r="R11" s="250" t="s">
        <v>15</v>
      </c>
      <c r="S11" s="251"/>
      <c r="T11" s="250"/>
      <c r="U11" s="250"/>
      <c r="V11" s="250"/>
      <c r="W11" s="250"/>
      <c r="X11" s="23"/>
    </row>
    <row r="12" spans="1:24" s="86" customFormat="1" ht="15" customHeight="1">
      <c r="A12" s="25"/>
      <c r="B12" s="278"/>
      <c r="C12" s="279"/>
      <c r="D12" s="279"/>
      <c r="E12" s="279"/>
      <c r="F12" s="279"/>
      <c r="G12" s="279"/>
      <c r="H12" s="279"/>
      <c r="I12" s="279"/>
      <c r="J12" s="279"/>
      <c r="K12" s="279"/>
      <c r="L12" s="279"/>
      <c r="M12" s="280"/>
      <c r="O12" s="287" t="s">
        <v>16</v>
      </c>
      <c r="P12" s="287"/>
      <c r="Q12" s="287"/>
      <c r="R12" s="250" t="s">
        <v>17</v>
      </c>
      <c r="S12" s="251"/>
      <c r="T12" s="250"/>
      <c r="U12" s="250"/>
      <c r="V12" s="250"/>
      <c r="W12" s="250"/>
      <c r="X12" s="23"/>
    </row>
    <row r="13" spans="1:24" s="86" customFormat="1" ht="15" customHeight="1">
      <c r="A13" s="25"/>
      <c r="B13" s="278"/>
      <c r="C13" s="279"/>
      <c r="D13" s="279"/>
      <c r="E13" s="279"/>
      <c r="F13" s="279"/>
      <c r="G13" s="279"/>
      <c r="H13" s="279"/>
      <c r="I13" s="279"/>
      <c r="J13" s="279"/>
      <c r="K13" s="279"/>
      <c r="L13" s="279"/>
      <c r="M13" s="280"/>
      <c r="O13" s="287" t="s">
        <v>18</v>
      </c>
      <c r="P13" s="287"/>
      <c r="Q13" s="287"/>
      <c r="R13" s="250" t="s">
        <v>19</v>
      </c>
      <c r="S13" s="251"/>
      <c r="T13" s="250"/>
      <c r="U13" s="250"/>
      <c r="V13" s="250"/>
      <c r="W13" s="250"/>
      <c r="X13" s="23"/>
    </row>
    <row r="14" spans="1:24" s="86" customFormat="1" ht="15" customHeight="1">
      <c r="A14" s="25"/>
      <c r="B14" s="278"/>
      <c r="C14" s="279"/>
      <c r="D14" s="279"/>
      <c r="E14" s="279"/>
      <c r="F14" s="279"/>
      <c r="G14" s="279"/>
      <c r="H14" s="279"/>
      <c r="I14" s="279"/>
      <c r="J14" s="279"/>
      <c r="K14" s="279"/>
      <c r="L14" s="279"/>
      <c r="M14" s="280"/>
      <c r="N14" s="25"/>
      <c r="O14" s="287" t="s">
        <v>20</v>
      </c>
      <c r="P14" s="287"/>
      <c r="Q14" s="287"/>
      <c r="R14" s="250" t="s">
        <v>21</v>
      </c>
      <c r="S14" s="251"/>
      <c r="T14" s="250"/>
      <c r="U14" s="250"/>
      <c r="V14" s="250"/>
      <c r="W14" s="250"/>
      <c r="X14" s="23"/>
    </row>
    <row r="15" spans="1:24" s="86" customFormat="1" ht="15" customHeight="1">
      <c r="A15" s="25"/>
      <c r="B15" s="278"/>
      <c r="C15" s="279"/>
      <c r="D15" s="279"/>
      <c r="E15" s="279"/>
      <c r="F15" s="279"/>
      <c r="G15" s="279"/>
      <c r="H15" s="279"/>
      <c r="I15" s="279"/>
      <c r="J15" s="279"/>
      <c r="K15" s="279"/>
      <c r="L15" s="279"/>
      <c r="M15" s="280"/>
      <c r="N15" s="25"/>
      <c r="O15" s="287" t="s">
        <v>22</v>
      </c>
      <c r="P15" s="287"/>
      <c r="Q15" s="287"/>
      <c r="R15" s="250" t="s">
        <v>23</v>
      </c>
      <c r="S15" s="251"/>
      <c r="T15" s="250"/>
      <c r="U15" s="250"/>
      <c r="V15" s="250"/>
      <c r="W15" s="250"/>
      <c r="X15" s="23"/>
    </row>
    <row r="16" spans="1:24" s="86" customFormat="1" ht="15" customHeight="1">
      <c r="A16" s="25"/>
      <c r="B16" s="278"/>
      <c r="C16" s="279"/>
      <c r="D16" s="279"/>
      <c r="E16" s="279"/>
      <c r="F16" s="279"/>
      <c r="G16" s="279"/>
      <c r="H16" s="279"/>
      <c r="I16" s="279"/>
      <c r="J16" s="279"/>
      <c r="K16" s="279"/>
      <c r="L16" s="279"/>
      <c r="M16" s="280"/>
      <c r="N16" s="25"/>
      <c r="O16" s="287" t="s">
        <v>24</v>
      </c>
      <c r="P16" s="287"/>
      <c r="Q16" s="287"/>
      <c r="R16" s="250" t="s">
        <v>25</v>
      </c>
      <c r="S16" s="251"/>
      <c r="T16" s="250"/>
      <c r="U16" s="250"/>
      <c r="V16" s="250"/>
      <c r="W16" s="250"/>
      <c r="X16" s="23"/>
    </row>
    <row r="17" spans="1:24" s="86" customFormat="1" ht="15" customHeight="1">
      <c r="A17" s="25"/>
      <c r="B17" s="278"/>
      <c r="C17" s="279"/>
      <c r="D17" s="279"/>
      <c r="E17" s="279"/>
      <c r="F17" s="279"/>
      <c r="G17" s="279"/>
      <c r="H17" s="279"/>
      <c r="I17" s="279"/>
      <c r="J17" s="279"/>
      <c r="K17" s="279"/>
      <c r="L17" s="279"/>
      <c r="M17" s="280"/>
      <c r="N17" s="25"/>
      <c r="O17" s="287" t="s">
        <v>26</v>
      </c>
      <c r="P17" s="287"/>
      <c r="Q17" s="287"/>
      <c r="R17" s="250" t="s">
        <v>27</v>
      </c>
      <c r="S17" s="251"/>
      <c r="T17" s="250"/>
      <c r="U17" s="250"/>
      <c r="V17" s="250"/>
      <c r="W17" s="250"/>
      <c r="X17" s="23"/>
    </row>
    <row r="18" spans="1:24" s="86" customFormat="1" ht="15" customHeight="1">
      <c r="A18" s="25"/>
      <c r="B18" s="278"/>
      <c r="C18" s="279"/>
      <c r="D18" s="279"/>
      <c r="E18" s="279"/>
      <c r="F18" s="279"/>
      <c r="G18" s="279"/>
      <c r="H18" s="279"/>
      <c r="I18" s="279"/>
      <c r="J18" s="279"/>
      <c r="K18" s="279"/>
      <c r="L18" s="279"/>
      <c r="M18" s="280"/>
      <c r="O18" s="287" t="s">
        <v>28</v>
      </c>
      <c r="P18" s="287"/>
      <c r="Q18" s="287"/>
      <c r="R18" s="250" t="s">
        <v>29</v>
      </c>
      <c r="S18" s="251"/>
      <c r="T18" s="250"/>
      <c r="U18" s="250"/>
      <c r="V18" s="250"/>
      <c r="W18" s="250"/>
      <c r="X18" s="23"/>
    </row>
    <row r="19" spans="1:24" s="86" customFormat="1" ht="15" customHeight="1">
      <c r="A19" s="25"/>
      <c r="B19" s="278"/>
      <c r="C19" s="279"/>
      <c r="D19" s="279"/>
      <c r="E19" s="279"/>
      <c r="F19" s="279"/>
      <c r="G19" s="279"/>
      <c r="H19" s="279"/>
      <c r="I19" s="279"/>
      <c r="J19" s="279"/>
      <c r="K19" s="279"/>
      <c r="L19" s="279"/>
      <c r="M19" s="280"/>
      <c r="O19" s="269"/>
      <c r="P19" s="269"/>
      <c r="Q19" s="269"/>
      <c r="R19" s="270"/>
      <c r="S19" s="251"/>
      <c r="T19" s="250"/>
      <c r="U19" s="250"/>
      <c r="V19" s="250"/>
      <c r="W19" s="250"/>
      <c r="X19" s="23"/>
    </row>
    <row r="20" spans="1:24" s="86" customFormat="1" ht="15" customHeight="1">
      <c r="A20" s="25"/>
      <c r="B20" s="278"/>
      <c r="C20" s="279"/>
      <c r="D20" s="279"/>
      <c r="E20" s="279"/>
      <c r="F20" s="279"/>
      <c r="G20" s="279"/>
      <c r="H20" s="279"/>
      <c r="I20" s="279"/>
      <c r="J20" s="279"/>
      <c r="K20" s="279"/>
      <c r="L20" s="279"/>
      <c r="M20" s="280"/>
      <c r="O20" s="286" t="s">
        <v>30</v>
      </c>
      <c r="P20" s="286"/>
      <c r="Q20" s="286"/>
      <c r="R20" s="250" t="s">
        <v>31</v>
      </c>
      <c r="S20" s="251"/>
      <c r="T20" s="250"/>
      <c r="U20" s="250"/>
      <c r="V20" s="250"/>
      <c r="W20" s="250"/>
      <c r="X20" s="23"/>
    </row>
    <row r="21" spans="1:24" s="86" customFormat="1" ht="15" customHeight="1">
      <c r="A21" s="25"/>
      <c r="B21" s="278"/>
      <c r="C21" s="279"/>
      <c r="D21" s="279"/>
      <c r="E21" s="279"/>
      <c r="F21" s="279"/>
      <c r="G21" s="279"/>
      <c r="H21" s="279"/>
      <c r="I21" s="279"/>
      <c r="J21" s="279"/>
      <c r="K21" s="279"/>
      <c r="L21" s="279"/>
      <c r="M21" s="280"/>
      <c r="O21" s="288" t="s">
        <v>32</v>
      </c>
      <c r="P21" s="288"/>
      <c r="Q21" s="288"/>
      <c r="R21" s="251" t="s">
        <v>33</v>
      </c>
      <c r="S21" s="251"/>
      <c r="T21" s="251"/>
      <c r="U21" s="251"/>
      <c r="V21" s="251"/>
      <c r="W21" s="251"/>
      <c r="X21" s="25"/>
    </row>
    <row r="22" spans="1:24" s="86" customFormat="1" ht="15" customHeight="1">
      <c r="A22" s="25"/>
      <c r="B22" s="278"/>
      <c r="C22" s="279"/>
      <c r="D22" s="279"/>
      <c r="E22" s="279"/>
      <c r="F22" s="279"/>
      <c r="G22" s="279"/>
      <c r="H22" s="279"/>
      <c r="I22" s="279"/>
      <c r="J22" s="279"/>
      <c r="K22" s="279"/>
      <c r="L22" s="279"/>
      <c r="M22" s="280"/>
      <c r="O22" s="249"/>
      <c r="P22" s="249"/>
      <c r="Q22" s="249"/>
      <c r="R22" s="249"/>
      <c r="S22" s="249"/>
      <c r="T22" s="249"/>
      <c r="U22" s="249"/>
      <c r="V22" s="249"/>
      <c r="W22" s="249"/>
    </row>
    <row r="23" spans="1:24" s="86" customFormat="1" ht="15" customHeight="1">
      <c r="A23" s="25"/>
      <c r="B23" s="278"/>
      <c r="C23" s="279"/>
      <c r="D23" s="279"/>
      <c r="E23" s="279"/>
      <c r="F23" s="279"/>
      <c r="G23" s="279"/>
      <c r="H23" s="279"/>
      <c r="I23" s="279"/>
      <c r="J23" s="279"/>
      <c r="K23" s="279"/>
      <c r="L23" s="279"/>
      <c r="M23" s="280"/>
      <c r="O23" s="252"/>
      <c r="P23" s="253" t="s">
        <v>34</v>
      </c>
      <c r="Q23" s="250" t="s">
        <v>35</v>
      </c>
      <c r="R23" s="251"/>
      <c r="S23" s="251"/>
      <c r="T23" s="249"/>
      <c r="U23" s="251"/>
      <c r="V23" s="251"/>
      <c r="W23" s="251"/>
      <c r="X23" s="25"/>
    </row>
    <row r="24" spans="1:24" s="86" customFormat="1" ht="13.35" customHeight="1">
      <c r="A24" s="25"/>
      <c r="B24" s="278"/>
      <c r="C24" s="279"/>
      <c r="D24" s="279"/>
      <c r="E24" s="279"/>
      <c r="F24" s="279"/>
      <c r="G24" s="279"/>
      <c r="H24" s="279"/>
      <c r="I24" s="279"/>
      <c r="J24" s="279"/>
      <c r="K24" s="279"/>
      <c r="L24" s="279"/>
      <c r="M24" s="280"/>
      <c r="O24" s="254"/>
      <c r="P24" s="253" t="s">
        <v>34</v>
      </c>
      <c r="Q24" s="250" t="s">
        <v>36</v>
      </c>
      <c r="R24" s="251"/>
      <c r="S24" s="251"/>
      <c r="T24" s="249"/>
      <c r="U24" s="251"/>
      <c r="V24" s="251"/>
      <c r="W24" s="251"/>
      <c r="X24" s="25"/>
    </row>
    <row r="25" spans="1:24" s="86" customFormat="1" ht="15" customHeight="1">
      <c r="A25" s="25"/>
      <c r="B25" s="278"/>
      <c r="C25" s="279"/>
      <c r="D25" s="279"/>
      <c r="E25" s="279"/>
      <c r="F25" s="279"/>
      <c r="G25" s="279"/>
      <c r="H25" s="279"/>
      <c r="I25" s="279"/>
      <c r="J25" s="279"/>
      <c r="K25" s="279"/>
      <c r="L25" s="279"/>
      <c r="M25" s="280"/>
      <c r="O25" s="255"/>
      <c r="P25" s="253" t="s">
        <v>34</v>
      </c>
      <c r="Q25" s="250" t="s">
        <v>37</v>
      </c>
      <c r="R25" s="251"/>
      <c r="S25" s="251"/>
      <c r="T25" s="249"/>
      <c r="U25" s="251"/>
      <c r="V25" s="251"/>
      <c r="W25" s="251"/>
      <c r="X25" s="25"/>
    </row>
    <row r="26" spans="1:24" s="86" customFormat="1" ht="12.75" hidden="1" customHeight="1">
      <c r="A26" s="25"/>
      <c r="B26" s="278"/>
      <c r="C26" s="279"/>
      <c r="D26" s="279"/>
      <c r="E26" s="279"/>
      <c r="F26" s="279"/>
      <c r="G26" s="279"/>
      <c r="H26" s="279"/>
      <c r="I26" s="279"/>
      <c r="J26" s="279"/>
      <c r="K26" s="279"/>
      <c r="L26" s="279"/>
      <c r="M26" s="280"/>
      <c r="O26" s="256"/>
      <c r="P26" s="253" t="s">
        <v>34</v>
      </c>
      <c r="Q26" s="250" t="s">
        <v>199</v>
      </c>
      <c r="R26" s="251"/>
      <c r="S26" s="251"/>
      <c r="T26" s="249"/>
      <c r="U26" s="251"/>
      <c r="V26" s="251"/>
      <c r="W26" s="249"/>
    </row>
    <row r="27" spans="1:24" s="86" customFormat="1" ht="15.75">
      <c r="A27" s="25"/>
      <c r="B27" s="278"/>
      <c r="C27" s="279"/>
      <c r="D27" s="279"/>
      <c r="E27" s="279"/>
      <c r="F27" s="279"/>
      <c r="G27" s="279"/>
      <c r="H27" s="279"/>
      <c r="I27" s="279"/>
      <c r="J27" s="279"/>
      <c r="K27" s="279"/>
      <c r="L27" s="279"/>
      <c r="M27" s="280"/>
      <c r="O27" s="249"/>
      <c r="P27" s="249"/>
      <c r="Q27" s="249"/>
      <c r="R27" s="249"/>
      <c r="S27" s="249"/>
      <c r="T27" s="249"/>
      <c r="U27" s="249"/>
      <c r="V27" s="249"/>
      <c r="W27" s="249"/>
      <c r="X27" s="1"/>
    </row>
    <row r="28" spans="1:24" s="86" customFormat="1" ht="15" customHeight="1">
      <c r="A28" s="25"/>
      <c r="B28" s="278"/>
      <c r="C28" s="279"/>
      <c r="D28" s="279"/>
      <c r="E28" s="279"/>
      <c r="F28" s="279"/>
      <c r="G28" s="279"/>
      <c r="H28" s="279"/>
      <c r="I28" s="279"/>
      <c r="J28" s="279"/>
      <c r="K28" s="279"/>
      <c r="L28" s="279"/>
      <c r="M28" s="280"/>
    </row>
    <row r="29" spans="1:24" s="86" customFormat="1" ht="15" customHeight="1">
      <c r="A29" s="25"/>
      <c r="B29" s="278"/>
      <c r="C29" s="279"/>
      <c r="D29" s="279"/>
      <c r="E29" s="279"/>
      <c r="F29" s="279"/>
      <c r="G29" s="279"/>
      <c r="H29" s="279"/>
      <c r="I29" s="279"/>
      <c r="J29" s="279"/>
      <c r="K29" s="279"/>
      <c r="L29" s="279"/>
      <c r="M29" s="280"/>
    </row>
    <row r="30" spans="1:24" s="86" customFormat="1" ht="12.75" customHeight="1">
      <c r="A30" s="25"/>
      <c r="B30" s="278"/>
      <c r="C30" s="279"/>
      <c r="D30" s="279"/>
      <c r="E30" s="279"/>
      <c r="F30" s="279"/>
      <c r="G30" s="279"/>
      <c r="H30" s="279"/>
      <c r="I30" s="279"/>
      <c r="J30" s="279"/>
      <c r="K30" s="279"/>
      <c r="L30" s="279"/>
      <c r="M30" s="280"/>
    </row>
    <row r="31" spans="1:24" s="86" customFormat="1" ht="12.75" customHeight="1">
      <c r="A31" s="25"/>
      <c r="B31" s="278"/>
      <c r="C31" s="279"/>
      <c r="D31" s="279"/>
      <c r="E31" s="279"/>
      <c r="F31" s="279"/>
      <c r="G31" s="279"/>
      <c r="H31" s="279"/>
      <c r="I31" s="279"/>
      <c r="J31" s="279"/>
      <c r="K31" s="279"/>
      <c r="L31" s="279"/>
      <c r="M31" s="280"/>
    </row>
    <row r="32" spans="1:24" s="86" customFormat="1" ht="13.5" customHeight="1">
      <c r="A32" s="25"/>
      <c r="B32" s="278"/>
      <c r="C32" s="279"/>
      <c r="D32" s="279"/>
      <c r="E32" s="279"/>
      <c r="F32" s="279"/>
      <c r="G32" s="279"/>
      <c r="H32" s="279"/>
      <c r="I32" s="279"/>
      <c r="J32" s="279"/>
      <c r="K32" s="279"/>
      <c r="L32" s="279"/>
      <c r="M32" s="280"/>
    </row>
    <row r="33" spans="1:13" s="86" customFormat="1" ht="15" customHeight="1">
      <c r="A33" s="25"/>
      <c r="B33" s="278"/>
      <c r="C33" s="279"/>
      <c r="D33" s="279"/>
      <c r="E33" s="279"/>
      <c r="F33" s="279"/>
      <c r="G33" s="279"/>
      <c r="H33" s="279"/>
      <c r="I33" s="279"/>
      <c r="J33" s="279"/>
      <c r="K33" s="279"/>
      <c r="L33" s="279"/>
      <c r="M33" s="280"/>
    </row>
    <row r="34" spans="1:13">
      <c r="B34" s="278"/>
      <c r="C34" s="279"/>
      <c r="D34" s="279"/>
      <c r="E34" s="279"/>
      <c r="F34" s="279"/>
      <c r="G34" s="279"/>
      <c r="H34" s="279"/>
      <c r="I34" s="279"/>
      <c r="J34" s="279"/>
      <c r="K34" s="279"/>
      <c r="L34" s="279"/>
      <c r="M34" s="280"/>
    </row>
    <row r="35" spans="1:13" ht="15.75" thickBot="1">
      <c r="B35" s="281"/>
      <c r="C35" s="282"/>
      <c r="D35" s="282"/>
      <c r="E35" s="282"/>
      <c r="F35" s="282"/>
      <c r="G35" s="282"/>
      <c r="H35" s="282"/>
      <c r="I35" s="282"/>
      <c r="J35" s="282"/>
      <c r="K35" s="282"/>
      <c r="L35" s="282"/>
      <c r="M35" s="283"/>
    </row>
    <row r="36" spans="1:13">
      <c r="B36" s="257"/>
      <c r="C36" s="257"/>
      <c r="D36" s="257"/>
      <c r="E36" s="257"/>
      <c r="F36" s="257"/>
      <c r="G36" s="257"/>
      <c r="H36" s="257"/>
      <c r="I36" s="257"/>
      <c r="J36" s="257"/>
      <c r="K36" s="257"/>
      <c r="L36" s="257"/>
      <c r="M36" s="257"/>
    </row>
    <row r="37" spans="1:13">
      <c r="B37" s="257"/>
      <c r="C37" s="257"/>
      <c r="D37" s="257"/>
      <c r="E37" s="257"/>
      <c r="F37" s="257"/>
      <c r="G37" s="257"/>
      <c r="H37" s="257"/>
      <c r="I37" s="257"/>
      <c r="J37" s="257"/>
      <c r="K37" s="257"/>
      <c r="L37" s="257"/>
      <c r="M37" s="257"/>
    </row>
    <row r="38" spans="1:13">
      <c r="B38" s="257"/>
      <c r="C38" s="257"/>
      <c r="D38" s="257"/>
      <c r="E38" s="257"/>
      <c r="F38" s="257"/>
      <c r="G38" s="257"/>
      <c r="H38" s="257"/>
      <c r="I38" s="257"/>
      <c r="J38" s="257"/>
      <c r="K38" s="257"/>
      <c r="L38" s="257"/>
      <c r="M38" s="257"/>
    </row>
  </sheetData>
  <sheetProtection algorithmName="SHA-512" hashValue="H/Z+V/k4yI9QvqV7npoPbJQYL4MDoR+/24LwQfWhbMajfV6npDakRDuyOWIlTzpLVHgUwjsGMMEG69yMnVEV9g==" saltValue="9Yr14MlHywN4HifVFHE4Tg==" spinCount="100000" sheet="1" objects="1" scenarios="1"/>
  <mergeCells count="15">
    <mergeCell ref="B6:M35"/>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election activeCell="F5" sqref="F5"/>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+E18*D18</f>
        <v>0</v>
      </c>
      <c r="G18" s="7"/>
      <c r="H18" s="7"/>
      <c r="I18" s="7"/>
      <c r="J18" s="7"/>
    </row>
    <row r="19" spans="2:10" s="3" customFormat="1">
      <c r="B19" s="215" t="s">
        <v>94</v>
      </c>
      <c r="C19" s="216"/>
      <c r="D19" s="226"/>
      <c r="E19" s="225"/>
      <c r="F19" s="217">
        <f t="shared" ref="F19:F22" si="1">+E19*D19</f>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F5" sqref="F5"/>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ht="15">
      <c r="B6" s="203"/>
      <c r="C6" s="229"/>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 t="shared" ref="F18:F22" si="1">+E18*D18</f>
        <v>0</v>
      </c>
      <c r="G18" s="7"/>
      <c r="H18" s="7"/>
      <c r="I18" s="7"/>
      <c r="J18" s="7"/>
    </row>
    <row r="19" spans="2:10" s="3" customFormat="1">
      <c r="B19" s="215" t="s">
        <v>94</v>
      </c>
      <c r="C19" s="216"/>
      <c r="D19" s="226"/>
      <c r="E19" s="225"/>
      <c r="F19" s="217">
        <f t="shared" si="1"/>
        <v>0</v>
      </c>
      <c r="G19" s="7"/>
      <c r="H19" s="7"/>
      <c r="I19" s="7"/>
      <c r="J19" s="7"/>
    </row>
    <row r="20" spans="2:10" s="3" customFormat="1">
      <c r="B20" s="215" t="s">
        <v>95</v>
      </c>
      <c r="C20" s="194"/>
      <c r="D20" s="226"/>
      <c r="E20" s="225"/>
      <c r="F20" s="217">
        <f>+E20*D20</f>
        <v>0</v>
      </c>
      <c r="G20" s="7"/>
      <c r="H20" s="7"/>
      <c r="I20" s="7"/>
      <c r="J20" s="7"/>
    </row>
    <row r="21" spans="2:10" s="3" customFormat="1">
      <c r="B21" s="215" t="s">
        <v>96</v>
      </c>
      <c r="C21" s="216"/>
      <c r="D21" s="226"/>
      <c r="E21" s="225"/>
      <c r="F21" s="217">
        <f>+E21*D21</f>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F4" sqref="F4"/>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+E18*D18</f>
        <v>0</v>
      </c>
      <c r="G18" s="7"/>
      <c r="H18" s="7"/>
      <c r="I18" s="7"/>
      <c r="J18" s="7"/>
    </row>
    <row r="19" spans="2:10" s="3" customFormat="1">
      <c r="B19" s="215" t="s">
        <v>94</v>
      </c>
      <c r="C19" s="216"/>
      <c r="D19" s="226"/>
      <c r="E19" s="225"/>
      <c r="F19" s="217">
        <f t="shared" ref="F19:F21" si="1">+E19*D19</f>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+E22*D22</f>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BA44"/>
  <sheetViews>
    <sheetView showGridLines="0" showZeros="0" zoomScaleNormal="100" workbookViewId="0">
      <selection activeCell="A2" sqref="A2"/>
    </sheetView>
  </sheetViews>
  <sheetFormatPr baseColWidth="10" defaultColWidth="17.42578125" defaultRowHeight="14.25"/>
  <cols>
    <col min="1" max="1" width="3.42578125" style="2" customWidth="1"/>
    <col min="2" max="2" width="26.5703125" style="10" customWidth="1"/>
    <col min="3" max="3" width="31.5703125" style="2" customWidth="1"/>
    <col min="4" max="4" width="11" style="2" customWidth="1"/>
    <col min="5" max="5" width="10.42578125" style="2" customWidth="1"/>
    <col min="6" max="8" width="10.42578125" style="2" bestFit="1" customWidth="1"/>
    <col min="9" max="9" width="10.85546875" style="2" customWidth="1"/>
    <col min="10" max="11" width="8.5703125" style="2" bestFit="1" customWidth="1"/>
    <col min="12" max="14" width="10.42578125" style="2" bestFit="1" customWidth="1"/>
    <col min="15" max="42" width="10.42578125" style="2" customWidth="1"/>
    <col min="43" max="52" width="9.42578125" style="2" customWidth="1"/>
    <col min="53" max="53" width="10.42578125" style="2" bestFit="1" customWidth="1"/>
    <col min="54" max="54" width="18.85546875" style="2" customWidth="1"/>
    <col min="55" max="16384" width="17.42578125" style="2"/>
  </cols>
  <sheetData>
    <row r="1" spans="2:53" ht="13.5" customHeight="1"/>
    <row r="2" spans="2:53" ht="38.1" customHeight="1">
      <c r="B2" s="87" t="s">
        <v>136</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row>
    <row r="3" spans="2:53" ht="9" customHeight="1">
      <c r="B3" s="2"/>
    </row>
    <row r="4" spans="2:53" ht="21.6" customHeight="1">
      <c r="B4" s="212" t="str">
        <f>Navn_anskaffelse</f>
        <v>&lt;Navn på anskaffelsen&gt;</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row>
    <row r="5" spans="2:53" s="37" customFormat="1" ht="12.75">
      <c r="B5" s="35"/>
    </row>
    <row r="6" spans="2:53" s="37" customFormat="1" ht="12.75">
      <c r="B6" s="35"/>
      <c r="D6" s="124">
        <v>0</v>
      </c>
      <c r="E6" s="124" t="s">
        <v>137</v>
      </c>
      <c r="F6" s="124" t="s">
        <v>138</v>
      </c>
      <c r="G6" s="124" t="s">
        <v>139</v>
      </c>
      <c r="H6" s="124" t="s">
        <v>140</v>
      </c>
      <c r="I6" s="124" t="s">
        <v>141</v>
      </c>
      <c r="J6" s="124" t="s">
        <v>142</v>
      </c>
      <c r="K6" s="124" t="s">
        <v>143</v>
      </c>
      <c r="L6" s="124" t="s">
        <v>144</v>
      </c>
      <c r="M6" s="124" t="s">
        <v>145</v>
      </c>
      <c r="N6" s="124" t="s">
        <v>146</v>
      </c>
      <c r="O6" s="124" t="s">
        <v>147</v>
      </c>
      <c r="P6" s="124" t="s">
        <v>148</v>
      </c>
      <c r="Q6" s="124" t="s">
        <v>149</v>
      </c>
      <c r="R6" s="124" t="s">
        <v>150</v>
      </c>
      <c r="S6" s="124" t="s">
        <v>151</v>
      </c>
      <c r="T6" s="124" t="s">
        <v>152</v>
      </c>
      <c r="U6" s="124" t="s">
        <v>153</v>
      </c>
      <c r="V6" s="124" t="s">
        <v>154</v>
      </c>
      <c r="W6" s="124" t="s">
        <v>155</v>
      </c>
      <c r="X6" s="124" t="s">
        <v>156</v>
      </c>
      <c r="Y6" s="124" t="s">
        <v>157</v>
      </c>
      <c r="Z6" s="124" t="s">
        <v>158</v>
      </c>
      <c r="AA6" s="124" t="s">
        <v>159</v>
      </c>
      <c r="AB6" s="124" t="s">
        <v>160</v>
      </c>
      <c r="AC6" s="124" t="s">
        <v>161</v>
      </c>
      <c r="AD6" s="124" t="s">
        <v>162</v>
      </c>
      <c r="AE6" s="124" t="s">
        <v>163</v>
      </c>
      <c r="AF6" s="124" t="s">
        <v>164</v>
      </c>
      <c r="AG6" s="124" t="s">
        <v>165</v>
      </c>
      <c r="AH6" s="124" t="s">
        <v>166</v>
      </c>
      <c r="AI6" s="124" t="s">
        <v>167</v>
      </c>
      <c r="AJ6" s="124" t="s">
        <v>168</v>
      </c>
      <c r="AK6" s="124" t="s">
        <v>169</v>
      </c>
      <c r="AL6" s="124" t="s">
        <v>170</v>
      </c>
      <c r="AM6" s="124" t="s">
        <v>171</v>
      </c>
      <c r="AN6" s="124" t="s">
        <v>172</v>
      </c>
      <c r="AO6" s="124" t="s">
        <v>173</v>
      </c>
      <c r="AP6" s="124" t="s">
        <v>174</v>
      </c>
      <c r="AQ6" s="124" t="s">
        <v>175</v>
      </c>
      <c r="AR6" s="124" t="s">
        <v>176</v>
      </c>
      <c r="AS6" s="124" t="s">
        <v>177</v>
      </c>
      <c r="AT6" s="124" t="s">
        <v>178</v>
      </c>
      <c r="AU6" s="124" t="s">
        <v>179</v>
      </c>
      <c r="AV6" s="124" t="s">
        <v>180</v>
      </c>
      <c r="AW6" s="124" t="s">
        <v>181</v>
      </c>
      <c r="AX6" s="124" t="s">
        <v>182</v>
      </c>
      <c r="AY6" s="124" t="s">
        <v>183</v>
      </c>
      <c r="AZ6" s="124" t="s">
        <v>184</v>
      </c>
      <c r="BA6" s="125" t="s">
        <v>126</v>
      </c>
    </row>
    <row r="7" spans="2:53" s="37" customFormat="1" ht="12.75">
      <c r="B7" s="88" t="s">
        <v>185</v>
      </c>
      <c r="C7" s="88" t="s">
        <v>186</v>
      </c>
      <c r="D7" s="124">
        <f>IF(D42&lt;&gt;0,D30-D42,)</f>
        <v>0</v>
      </c>
      <c r="E7" s="124">
        <f t="shared" ref="E7:AY7" si="0">IF(E42&lt;&gt;0,E30-E42,)</f>
        <v>0</v>
      </c>
      <c r="F7" s="124">
        <f t="shared" si="0"/>
        <v>0</v>
      </c>
      <c r="G7" s="124">
        <f t="shared" si="0"/>
        <v>0</v>
      </c>
      <c r="H7" s="124">
        <f t="shared" si="0"/>
        <v>0</v>
      </c>
      <c r="I7" s="124">
        <f t="shared" si="0"/>
        <v>0</v>
      </c>
      <c r="J7" s="124">
        <f t="shared" si="0"/>
        <v>0</v>
      </c>
      <c r="K7" s="124">
        <f t="shared" si="0"/>
        <v>0</v>
      </c>
      <c r="L7" s="124">
        <f t="shared" si="0"/>
        <v>0</v>
      </c>
      <c r="M7" s="124">
        <f t="shared" si="0"/>
        <v>0</v>
      </c>
      <c r="N7" s="124">
        <f t="shared" si="0"/>
        <v>0</v>
      </c>
      <c r="O7" s="124">
        <f t="shared" si="0"/>
        <v>0</v>
      </c>
      <c r="P7" s="124">
        <f t="shared" si="0"/>
        <v>0</v>
      </c>
      <c r="Q7" s="124">
        <f t="shared" si="0"/>
        <v>0</v>
      </c>
      <c r="R7" s="124">
        <f t="shared" si="0"/>
        <v>0</v>
      </c>
      <c r="S7" s="124">
        <f t="shared" si="0"/>
        <v>0</v>
      </c>
      <c r="T7" s="124">
        <f t="shared" si="0"/>
        <v>0</v>
      </c>
      <c r="U7" s="124">
        <f t="shared" si="0"/>
        <v>0</v>
      </c>
      <c r="V7" s="124">
        <f t="shared" si="0"/>
        <v>0</v>
      </c>
      <c r="W7" s="124">
        <f t="shared" si="0"/>
        <v>0</v>
      </c>
      <c r="X7" s="124">
        <f t="shared" si="0"/>
        <v>0</v>
      </c>
      <c r="Y7" s="124">
        <f t="shared" si="0"/>
        <v>0</v>
      </c>
      <c r="Z7" s="124">
        <f t="shared" si="0"/>
        <v>0</v>
      </c>
      <c r="AA7" s="124">
        <f t="shared" si="0"/>
        <v>0</v>
      </c>
      <c r="AB7" s="124">
        <f t="shared" si="0"/>
        <v>0</v>
      </c>
      <c r="AC7" s="124">
        <f t="shared" si="0"/>
        <v>0</v>
      </c>
      <c r="AD7" s="124">
        <f t="shared" si="0"/>
        <v>0</v>
      </c>
      <c r="AE7" s="124">
        <f t="shared" si="0"/>
        <v>0</v>
      </c>
      <c r="AF7" s="124">
        <f t="shared" si="0"/>
        <v>0</v>
      </c>
      <c r="AG7" s="124">
        <f t="shared" si="0"/>
        <v>0</v>
      </c>
      <c r="AH7" s="124">
        <f t="shared" si="0"/>
        <v>0</v>
      </c>
      <c r="AI7" s="124">
        <f t="shared" si="0"/>
        <v>0</v>
      </c>
      <c r="AJ7" s="124">
        <f t="shared" si="0"/>
        <v>0</v>
      </c>
      <c r="AK7" s="124">
        <f t="shared" si="0"/>
        <v>0</v>
      </c>
      <c r="AL7" s="124">
        <f t="shared" si="0"/>
        <v>0</v>
      </c>
      <c r="AM7" s="124">
        <f t="shared" si="0"/>
        <v>0</v>
      </c>
      <c r="AN7" s="124">
        <f t="shared" si="0"/>
        <v>0</v>
      </c>
      <c r="AO7" s="124">
        <f t="shared" si="0"/>
        <v>0</v>
      </c>
      <c r="AP7" s="124">
        <f t="shared" si="0"/>
        <v>0</v>
      </c>
      <c r="AQ7" s="124">
        <f t="shared" si="0"/>
        <v>0</v>
      </c>
      <c r="AR7" s="124">
        <f t="shared" si="0"/>
        <v>0</v>
      </c>
      <c r="AS7" s="124">
        <f t="shared" si="0"/>
        <v>0</v>
      </c>
      <c r="AT7" s="124">
        <f t="shared" si="0"/>
        <v>0</v>
      </c>
      <c r="AU7" s="124">
        <f t="shared" si="0"/>
        <v>0</v>
      </c>
      <c r="AV7" s="124">
        <f t="shared" si="0"/>
        <v>0</v>
      </c>
      <c r="AW7" s="124">
        <f t="shared" si="0"/>
        <v>0</v>
      </c>
      <c r="AX7" s="124">
        <f t="shared" si="0"/>
        <v>0</v>
      </c>
      <c r="AY7" s="124">
        <f t="shared" si="0"/>
        <v>0</v>
      </c>
      <c r="AZ7" s="124">
        <f>IF(AZ42&lt;&gt;0,AZ30-AZ42,)</f>
        <v>0</v>
      </c>
      <c r="BA7" s="124">
        <f>SUM(D7:AZ7)</f>
        <v>0</v>
      </c>
    </row>
    <row r="8" spans="2:53" s="37" customFormat="1" ht="15">
      <c r="B8" s="230"/>
    </row>
    <row r="9" spans="2:53" s="37" customFormat="1" ht="12.75" hidden="1">
      <c r="B9" s="53" t="str">
        <f>+Motor!C36</f>
        <v>Innkjøpers plan</v>
      </c>
      <c r="C9" s="54" t="s">
        <v>204</v>
      </c>
      <c r="D9" s="55">
        <f>+Motor!E36</f>
        <v>0</v>
      </c>
      <c r="E9" s="55">
        <f>+Motor!F36</f>
        <v>1</v>
      </c>
      <c r="F9" s="55">
        <f>+Motor!G36</f>
        <v>2</v>
      </c>
      <c r="G9" s="55">
        <f>+Motor!H36</f>
        <v>3</v>
      </c>
      <c r="H9" s="55">
        <f>+Motor!I36</f>
        <v>4</v>
      </c>
      <c r="I9" s="55">
        <f>+Motor!J36</f>
        <v>5</v>
      </c>
      <c r="J9" s="55">
        <f>+Motor!K36</f>
        <v>6</v>
      </c>
      <c r="K9" s="55">
        <f>+Motor!L36</f>
        <v>7</v>
      </c>
      <c r="L9" s="55">
        <f>+Motor!M36</f>
        <v>8</v>
      </c>
      <c r="M9" s="55">
        <f>+Motor!N36</f>
        <v>9</v>
      </c>
      <c r="N9" s="55">
        <f>+Motor!O36</f>
        <v>10</v>
      </c>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f>+Motor!P36</f>
        <v>11</v>
      </c>
      <c r="AR9" s="55">
        <f>+Motor!Q36</f>
        <v>12</v>
      </c>
      <c r="AS9" s="55">
        <f>+Motor!R36</f>
        <v>13</v>
      </c>
      <c r="AT9" s="55">
        <f>+Motor!S36</f>
        <v>14</v>
      </c>
      <c r="AU9" s="55">
        <f>+Motor!T36</f>
        <v>15</v>
      </c>
      <c r="AV9" s="55">
        <f>+Motor!U36</f>
        <v>16</v>
      </c>
      <c r="AW9" s="55">
        <f>+Motor!V36</f>
        <v>17</v>
      </c>
      <c r="AX9" s="55">
        <f>+Motor!W36</f>
        <v>18</v>
      </c>
      <c r="AY9" s="55">
        <f>+Motor!X36</f>
        <v>19</v>
      </c>
      <c r="AZ9" s="55">
        <f>+Motor!Y36</f>
        <v>20</v>
      </c>
      <c r="BA9" s="56"/>
    </row>
    <row r="10" spans="2:53" s="37" customFormat="1" ht="12.75" hidden="1">
      <c r="B10" s="57" t="str">
        <f>+Motor!C37</f>
        <v>Investeringskost 1</v>
      </c>
      <c r="C10" s="57" t="str">
        <f>+Motor!D37</f>
        <v>&lt;navn på investeringskostnad&gt;</v>
      </c>
      <c r="D10" s="49" t="e">
        <f>+Motor!E37</f>
        <v>#VALUE!</v>
      </c>
      <c r="E10" s="49">
        <f>+Motor!F37</f>
        <v>0</v>
      </c>
      <c r="F10" s="49">
        <f>+Motor!G37</f>
        <v>0</v>
      </c>
      <c r="G10" s="49">
        <f>+Motor!H37</f>
        <v>0</v>
      </c>
      <c r="H10" s="49">
        <f>+Motor!I37</f>
        <v>0</v>
      </c>
      <c r="I10" s="49">
        <f>+Motor!J37</f>
        <v>0</v>
      </c>
      <c r="J10" s="49">
        <f>+Motor!K37</f>
        <v>0</v>
      </c>
      <c r="K10" s="49">
        <f>+Motor!L37</f>
        <v>0</v>
      </c>
      <c r="L10" s="49">
        <f>+Motor!M37</f>
        <v>0</v>
      </c>
      <c r="M10" s="49">
        <f>+Motor!N37</f>
        <v>0</v>
      </c>
      <c r="N10" s="49">
        <f>+Motor!O37</f>
        <v>0</v>
      </c>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49">
        <f>+Motor!P37</f>
        <v>0</v>
      </c>
      <c r="AR10" s="49">
        <f>+Motor!Q37</f>
        <v>0</v>
      </c>
      <c r="AS10" s="49">
        <f>+Motor!R37</f>
        <v>0</v>
      </c>
      <c r="AT10" s="49">
        <f>+Motor!S37</f>
        <v>0</v>
      </c>
      <c r="AU10" s="49">
        <f>+Motor!T37</f>
        <v>0</v>
      </c>
      <c r="AV10" s="49">
        <f>+Motor!U37</f>
        <v>0</v>
      </c>
      <c r="AW10" s="49">
        <f>+Motor!V37</f>
        <v>0</v>
      </c>
      <c r="AX10" s="49">
        <f>+Motor!W37</f>
        <v>0</v>
      </c>
      <c r="AY10" s="49">
        <f>+Motor!X37</f>
        <v>0</v>
      </c>
      <c r="AZ10" s="49">
        <f>+Motor!Y37</f>
        <v>0</v>
      </c>
      <c r="BA10" s="32" t="e">
        <f>+Motor!BB37</f>
        <v>#VALUE!</v>
      </c>
    </row>
    <row r="11" spans="2:53" s="37" customFormat="1" ht="12.75" hidden="1">
      <c r="B11" s="50" t="str">
        <f>+Motor!C38</f>
        <v>Investeringskost 2</v>
      </c>
      <c r="C11" s="50">
        <f>+Motor!D38</f>
        <v>0</v>
      </c>
      <c r="D11" s="34">
        <f>+Motor!E38</f>
        <v>0</v>
      </c>
      <c r="E11" s="34">
        <f>+Motor!F38</f>
        <v>0</v>
      </c>
      <c r="F11" s="34">
        <f>+Motor!G38</f>
        <v>0</v>
      </c>
      <c r="G11" s="34">
        <f>+Motor!H38</f>
        <v>0</v>
      </c>
      <c r="H11" s="34">
        <f>+Motor!I38</f>
        <v>0</v>
      </c>
      <c r="I11" s="34">
        <f>+Motor!J38</f>
        <v>0</v>
      </c>
      <c r="J11" s="34">
        <f>+Motor!K38</f>
        <v>0</v>
      </c>
      <c r="K11" s="34">
        <f>+Motor!L38</f>
        <v>0</v>
      </c>
      <c r="L11" s="34">
        <f>+Motor!M38</f>
        <v>0</v>
      </c>
      <c r="M11" s="34">
        <f>+Motor!N38</f>
        <v>0</v>
      </c>
      <c r="N11" s="34">
        <f>+Motor!O38</f>
        <v>0</v>
      </c>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34">
        <f>+Motor!P38</f>
        <v>0</v>
      </c>
      <c r="AR11" s="34">
        <f>+Motor!Q38</f>
        <v>0</v>
      </c>
      <c r="AS11" s="34">
        <f>+Motor!R38</f>
        <v>0</v>
      </c>
      <c r="AT11" s="34">
        <f>+Motor!S38</f>
        <v>0</v>
      </c>
      <c r="AU11" s="34">
        <f>+Motor!T38</f>
        <v>0</v>
      </c>
      <c r="AV11" s="34">
        <f>+Motor!U38</f>
        <v>0</v>
      </c>
      <c r="AW11" s="34">
        <f>+Motor!V38</f>
        <v>0</v>
      </c>
      <c r="AX11" s="34">
        <f>+Motor!W38</f>
        <v>0</v>
      </c>
      <c r="AY11" s="34">
        <f>+Motor!X38</f>
        <v>0</v>
      </c>
      <c r="AZ11" s="34">
        <f>+Motor!Y38</f>
        <v>0</v>
      </c>
      <c r="BA11" s="32">
        <f>+Motor!BB38</f>
        <v>0</v>
      </c>
    </row>
    <row r="12" spans="2:53" s="37" customFormat="1" ht="12.75" hidden="1">
      <c r="B12" s="50" t="str">
        <f>+Motor!C39</f>
        <v>Investeringskost 3</v>
      </c>
      <c r="C12" s="50">
        <f>+Motor!D39</f>
        <v>0</v>
      </c>
      <c r="D12" s="34">
        <f>+Motor!E39</f>
        <v>0</v>
      </c>
      <c r="E12" s="34">
        <f>+Motor!F39</f>
        <v>0</v>
      </c>
      <c r="F12" s="34">
        <f>+Motor!G39</f>
        <v>0</v>
      </c>
      <c r="G12" s="34">
        <f>+Motor!H39</f>
        <v>0</v>
      </c>
      <c r="H12" s="34">
        <f>+Motor!I39</f>
        <v>0</v>
      </c>
      <c r="I12" s="34">
        <f>+Motor!J39</f>
        <v>0</v>
      </c>
      <c r="J12" s="34">
        <f>+Motor!K39</f>
        <v>0</v>
      </c>
      <c r="K12" s="34">
        <f>+Motor!L39</f>
        <v>0</v>
      </c>
      <c r="L12" s="34">
        <f>+Motor!M39</f>
        <v>0</v>
      </c>
      <c r="M12" s="34">
        <f>+Motor!N39</f>
        <v>0</v>
      </c>
      <c r="N12" s="34">
        <f>+Motor!O39</f>
        <v>0</v>
      </c>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34">
        <f>+Motor!P39</f>
        <v>0</v>
      </c>
      <c r="AR12" s="34">
        <f>+Motor!Q39</f>
        <v>0</v>
      </c>
      <c r="AS12" s="34">
        <f>+Motor!R39</f>
        <v>0</v>
      </c>
      <c r="AT12" s="34">
        <f>+Motor!S39</f>
        <v>0</v>
      </c>
      <c r="AU12" s="34">
        <f>+Motor!T39</f>
        <v>0</v>
      </c>
      <c r="AV12" s="34">
        <f>+Motor!U39</f>
        <v>0</v>
      </c>
      <c r="AW12" s="34">
        <f>+Motor!V39</f>
        <v>0</v>
      </c>
      <c r="AX12" s="34">
        <f>+Motor!W39</f>
        <v>0</v>
      </c>
      <c r="AY12" s="34">
        <f>+Motor!X39</f>
        <v>0</v>
      </c>
      <c r="AZ12" s="34">
        <f>+Motor!Y39</f>
        <v>0</v>
      </c>
      <c r="BA12" s="32">
        <f>+Motor!BB39</f>
        <v>0</v>
      </c>
    </row>
    <row r="13" spans="2:53" s="37" customFormat="1" ht="12.75" hidden="1">
      <c r="B13" s="50" t="str">
        <f>+Motor!C40</f>
        <v>Driftsutgift 1 (per måned)</v>
      </c>
      <c r="C13" s="50" t="str">
        <f>+Motor!D40</f>
        <v>&lt;navn på driftsutgift&gt;</v>
      </c>
      <c r="D13" s="34">
        <f>+Motor!E40</f>
        <v>0</v>
      </c>
      <c r="E13" s="31" t="e">
        <f>+Motor!F40</f>
        <v>#VALUE!</v>
      </c>
      <c r="F13" s="31" t="e">
        <f>+Motor!G40</f>
        <v>#VALUE!</v>
      </c>
      <c r="G13" s="31" t="e">
        <f>+Motor!H40</f>
        <v>#VALUE!</v>
      </c>
      <c r="H13" s="31" t="e">
        <f>+Motor!I40</f>
        <v>#VALUE!</v>
      </c>
      <c r="I13" s="31" t="e">
        <f>+Motor!J40</f>
        <v>#VALUE!</v>
      </c>
      <c r="J13" s="31" t="e">
        <f>+Motor!K40</f>
        <v>#VALUE!</v>
      </c>
      <c r="K13" s="31" t="e">
        <f>+Motor!L40</f>
        <v>#VALUE!</v>
      </c>
      <c r="L13" s="31" t="e">
        <f>+Motor!M40</f>
        <v>#VALUE!</v>
      </c>
      <c r="M13" s="31" t="e">
        <f>+Motor!N40</f>
        <v>#VALUE!</v>
      </c>
      <c r="N13" s="31" t="e">
        <f>+Motor!O40</f>
        <v>#VALUE!</v>
      </c>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t="e">
        <f>+Motor!P40</f>
        <v>#VALUE!</v>
      </c>
      <c r="AR13" s="31" t="e">
        <f>+Motor!Q40</f>
        <v>#VALUE!</v>
      </c>
      <c r="AS13" s="31" t="e">
        <f>+Motor!R40</f>
        <v>#VALUE!</v>
      </c>
      <c r="AT13" s="31" t="e">
        <f>+Motor!S40</f>
        <v>#VALUE!</v>
      </c>
      <c r="AU13" s="31" t="e">
        <f>+Motor!T40</f>
        <v>#VALUE!</v>
      </c>
      <c r="AV13" s="31" t="e">
        <f>+Motor!U40</f>
        <v>#VALUE!</v>
      </c>
      <c r="AW13" s="31" t="e">
        <f>+Motor!V40</f>
        <v>#VALUE!</v>
      </c>
      <c r="AX13" s="31" t="e">
        <f>+Motor!W40</f>
        <v>#VALUE!</v>
      </c>
      <c r="AY13" s="31" t="e">
        <f>+Motor!X40</f>
        <v>#VALUE!</v>
      </c>
      <c r="AZ13" s="31" t="e">
        <f>+Motor!Y40</f>
        <v>#VALUE!</v>
      </c>
      <c r="BA13" s="32" t="e">
        <f>+Motor!BB40</f>
        <v>#VALUE!</v>
      </c>
    </row>
    <row r="14" spans="2:53" s="37" customFormat="1" ht="12.75" hidden="1">
      <c r="B14" s="50" t="str">
        <f>+Motor!C41</f>
        <v>Driftsutgift 2 (per måned)</v>
      </c>
      <c r="C14" s="50">
        <f>+Motor!D41</f>
        <v>0</v>
      </c>
      <c r="D14" s="34">
        <f>+Motor!E41</f>
        <v>0</v>
      </c>
      <c r="E14" s="31">
        <f>+Motor!F41</f>
        <v>0</v>
      </c>
      <c r="F14" s="31">
        <f>+Motor!G41</f>
        <v>0</v>
      </c>
      <c r="G14" s="31">
        <f>+Motor!H41</f>
        <v>0</v>
      </c>
      <c r="H14" s="31">
        <f>+Motor!I41</f>
        <v>0</v>
      </c>
      <c r="I14" s="31">
        <f>+Motor!J41</f>
        <v>0</v>
      </c>
      <c r="J14" s="31">
        <f>+Motor!K41</f>
        <v>0</v>
      </c>
      <c r="K14" s="31">
        <f>+Motor!L41</f>
        <v>0</v>
      </c>
      <c r="L14" s="31">
        <f>+Motor!M41</f>
        <v>0</v>
      </c>
      <c r="M14" s="31">
        <f>+Motor!N41</f>
        <v>0</v>
      </c>
      <c r="N14" s="31">
        <f>+Motor!O41</f>
        <v>0</v>
      </c>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f>+Motor!P41</f>
        <v>0</v>
      </c>
      <c r="AR14" s="31">
        <f>+Motor!Q41</f>
        <v>0</v>
      </c>
      <c r="AS14" s="31">
        <f>+Motor!R41</f>
        <v>0</v>
      </c>
      <c r="AT14" s="31">
        <f>+Motor!S41</f>
        <v>0</v>
      </c>
      <c r="AU14" s="31">
        <f>+Motor!T41</f>
        <v>0</v>
      </c>
      <c r="AV14" s="31">
        <f>+Motor!U41</f>
        <v>0</v>
      </c>
      <c r="AW14" s="31">
        <f>+Motor!V41</f>
        <v>0</v>
      </c>
      <c r="AX14" s="31">
        <f>+Motor!W41</f>
        <v>0</v>
      </c>
      <c r="AY14" s="31">
        <f>+Motor!X41</f>
        <v>0</v>
      </c>
      <c r="AZ14" s="31">
        <f>+Motor!Y41</f>
        <v>0</v>
      </c>
      <c r="BA14" s="32">
        <f>+Motor!BB41</f>
        <v>0</v>
      </c>
    </row>
    <row r="15" spans="2:53" s="37" customFormat="1" ht="12.75" hidden="1">
      <c r="B15" s="50" t="str">
        <f>+Motor!C42</f>
        <v>Driftsutgift 3 (per måned)</v>
      </c>
      <c r="C15" s="50">
        <f>+Motor!D42</f>
        <v>0</v>
      </c>
      <c r="D15" s="34">
        <f>+Motor!E42</f>
        <v>0</v>
      </c>
      <c r="E15" s="31">
        <f>+Motor!F42</f>
        <v>0</v>
      </c>
      <c r="F15" s="31">
        <f>+Motor!G42</f>
        <v>0</v>
      </c>
      <c r="G15" s="31">
        <f>+Motor!H42</f>
        <v>0</v>
      </c>
      <c r="H15" s="31">
        <f>+Motor!I42</f>
        <v>0</v>
      </c>
      <c r="I15" s="31">
        <f>+Motor!J42</f>
        <v>0</v>
      </c>
      <c r="J15" s="31">
        <f>+Motor!K42</f>
        <v>0</v>
      </c>
      <c r="K15" s="31">
        <f>+Motor!L42</f>
        <v>0</v>
      </c>
      <c r="L15" s="31">
        <f>+Motor!M42</f>
        <v>0</v>
      </c>
      <c r="M15" s="31">
        <f>+Motor!N42</f>
        <v>0</v>
      </c>
      <c r="N15" s="31">
        <f>+Motor!O42</f>
        <v>0</v>
      </c>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f>+Motor!P42</f>
        <v>0</v>
      </c>
      <c r="AR15" s="31">
        <f>+Motor!Q42</f>
        <v>0</v>
      </c>
      <c r="AS15" s="31">
        <f>+Motor!R42</f>
        <v>0</v>
      </c>
      <c r="AT15" s="31">
        <f>+Motor!S42</f>
        <v>0</v>
      </c>
      <c r="AU15" s="31">
        <f>+Motor!T42</f>
        <v>0</v>
      </c>
      <c r="AV15" s="31">
        <f>+Motor!U42</f>
        <v>0</v>
      </c>
      <c r="AW15" s="31">
        <f>+Motor!V42</f>
        <v>0</v>
      </c>
      <c r="AX15" s="31">
        <f>+Motor!W42</f>
        <v>0</v>
      </c>
      <c r="AY15" s="31">
        <f>+Motor!X42</f>
        <v>0</v>
      </c>
      <c r="AZ15" s="31">
        <f>+Motor!Y42</f>
        <v>0</v>
      </c>
      <c r="BA15" s="32">
        <f>+Motor!BB42</f>
        <v>0</v>
      </c>
    </row>
    <row r="16" spans="2:53" s="37" customFormat="1" ht="12.75" hidden="1">
      <c r="B16" s="50" t="str">
        <f>+Motor!C43</f>
        <v>Driftsutgift 4 (per måned)</v>
      </c>
      <c r="C16" s="50">
        <f>+Motor!D43</f>
        <v>0</v>
      </c>
      <c r="D16" s="34">
        <f>+Motor!E43</f>
        <v>0</v>
      </c>
      <c r="E16" s="31">
        <f>+Motor!F43</f>
        <v>0</v>
      </c>
      <c r="F16" s="31">
        <f>+Motor!G43</f>
        <v>0</v>
      </c>
      <c r="G16" s="31">
        <f>+Motor!H43</f>
        <v>0</v>
      </c>
      <c r="H16" s="31">
        <f>+Motor!I43</f>
        <v>0</v>
      </c>
      <c r="I16" s="31">
        <f>+Motor!J43</f>
        <v>0</v>
      </c>
      <c r="J16" s="31">
        <f>+Motor!K43</f>
        <v>0</v>
      </c>
      <c r="K16" s="31">
        <f>+Motor!L43</f>
        <v>0</v>
      </c>
      <c r="L16" s="31">
        <f>+Motor!M43</f>
        <v>0</v>
      </c>
      <c r="M16" s="31">
        <f>+Motor!N43</f>
        <v>0</v>
      </c>
      <c r="N16" s="31">
        <f>+Motor!O43</f>
        <v>0</v>
      </c>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f>+Motor!P43</f>
        <v>0</v>
      </c>
      <c r="AR16" s="31">
        <f>+Motor!Q43</f>
        <v>0</v>
      </c>
      <c r="AS16" s="31">
        <f>+Motor!R43</f>
        <v>0</v>
      </c>
      <c r="AT16" s="31">
        <f>+Motor!S43</f>
        <v>0</v>
      </c>
      <c r="AU16" s="31">
        <f>+Motor!T43</f>
        <v>0</v>
      </c>
      <c r="AV16" s="31">
        <f>+Motor!U43</f>
        <v>0</v>
      </c>
      <c r="AW16" s="31">
        <f>+Motor!V43</f>
        <v>0</v>
      </c>
      <c r="AX16" s="31">
        <f>+Motor!W43</f>
        <v>0</v>
      </c>
      <c r="AY16" s="31">
        <f>+Motor!X43</f>
        <v>0</v>
      </c>
      <c r="AZ16" s="31">
        <f>+Motor!Y43</f>
        <v>0</v>
      </c>
      <c r="BA16" s="32">
        <f>+Motor!BB43</f>
        <v>0</v>
      </c>
    </row>
    <row r="17" spans="2:53" s="37" customFormat="1" ht="12.75" hidden="1">
      <c r="B17" s="50" t="str">
        <f>+Motor!C44</f>
        <v>Driftsutgift 5 (per måned)</v>
      </c>
      <c r="C17" s="50">
        <f>+Motor!D44</f>
        <v>0</v>
      </c>
      <c r="D17" s="34">
        <f>+Motor!E44</f>
        <v>0</v>
      </c>
      <c r="E17" s="31">
        <f>+Motor!F44</f>
        <v>0</v>
      </c>
      <c r="F17" s="31">
        <f>+Motor!G44</f>
        <v>0</v>
      </c>
      <c r="G17" s="31">
        <f>+Motor!H44</f>
        <v>0</v>
      </c>
      <c r="H17" s="31">
        <f>+Motor!I44</f>
        <v>0</v>
      </c>
      <c r="I17" s="31">
        <f>+Motor!J44</f>
        <v>0</v>
      </c>
      <c r="J17" s="31">
        <f>+Motor!K44</f>
        <v>0</v>
      </c>
      <c r="K17" s="31">
        <f>+Motor!L44</f>
        <v>0</v>
      </c>
      <c r="L17" s="31">
        <f>+Motor!M44</f>
        <v>0</v>
      </c>
      <c r="M17" s="31">
        <f>+Motor!N44</f>
        <v>0</v>
      </c>
      <c r="N17" s="31">
        <f>+Motor!O44</f>
        <v>0</v>
      </c>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f>+Motor!P44</f>
        <v>0</v>
      </c>
      <c r="AR17" s="31">
        <f>+Motor!Q44</f>
        <v>0</v>
      </c>
      <c r="AS17" s="31">
        <f>+Motor!R44</f>
        <v>0</v>
      </c>
      <c r="AT17" s="31">
        <f>+Motor!S44</f>
        <v>0</v>
      </c>
      <c r="AU17" s="31">
        <f>+Motor!T44</f>
        <v>0</v>
      </c>
      <c r="AV17" s="31">
        <f>+Motor!U44</f>
        <v>0</v>
      </c>
      <c r="AW17" s="31">
        <f>+Motor!V44</f>
        <v>0</v>
      </c>
      <c r="AX17" s="31">
        <f>+Motor!W44</f>
        <v>0</v>
      </c>
      <c r="AY17" s="31">
        <f>+Motor!X44</f>
        <v>0</v>
      </c>
      <c r="AZ17" s="31">
        <f>+Motor!Y44</f>
        <v>0</v>
      </c>
      <c r="BA17" s="32">
        <f>+Motor!BB44</f>
        <v>0</v>
      </c>
    </row>
    <row r="18" spans="2:53" s="37" customFormat="1" ht="12.75" hidden="1">
      <c r="B18" s="58"/>
      <c r="C18" s="58" t="str">
        <f>+Motor!D46</f>
        <v>Sum utgifter i perioden</v>
      </c>
      <c r="D18" s="38" t="e">
        <f>+Motor!E46</f>
        <v>#VALUE!</v>
      </c>
      <c r="E18" s="38" t="e">
        <f>+Motor!F46</f>
        <v>#VALUE!</v>
      </c>
      <c r="F18" s="38" t="e">
        <f>+Motor!G46</f>
        <v>#VALUE!</v>
      </c>
      <c r="G18" s="38" t="e">
        <f>+Motor!H46</f>
        <v>#VALUE!</v>
      </c>
      <c r="H18" s="38" t="e">
        <f>+Motor!I46</f>
        <v>#VALUE!</v>
      </c>
      <c r="I18" s="38" t="e">
        <f>+Motor!J46</f>
        <v>#VALUE!</v>
      </c>
      <c r="J18" s="38" t="e">
        <f>+Motor!K46</f>
        <v>#VALUE!</v>
      </c>
      <c r="K18" s="38" t="e">
        <f>+Motor!L46</f>
        <v>#VALUE!</v>
      </c>
      <c r="L18" s="38" t="e">
        <f>+Motor!M46</f>
        <v>#VALUE!</v>
      </c>
      <c r="M18" s="38" t="e">
        <f>+Motor!N46</f>
        <v>#VALUE!</v>
      </c>
      <c r="N18" s="38" t="e">
        <f>+Motor!O46</f>
        <v>#VALUE!</v>
      </c>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t="e">
        <f>+Motor!P46</f>
        <v>#VALUE!</v>
      </c>
      <c r="AR18" s="38" t="e">
        <f>+Motor!Q46</f>
        <v>#VALUE!</v>
      </c>
      <c r="AS18" s="38" t="e">
        <f>+Motor!R46</f>
        <v>#VALUE!</v>
      </c>
      <c r="AT18" s="38" t="e">
        <f>+Motor!S46</f>
        <v>#VALUE!</v>
      </c>
      <c r="AU18" s="38" t="e">
        <f>+Motor!T46</f>
        <v>#VALUE!</v>
      </c>
      <c r="AV18" s="38" t="e">
        <f>+Motor!U46</f>
        <v>#VALUE!</v>
      </c>
      <c r="AW18" s="38" t="e">
        <f>+Motor!V46</f>
        <v>#VALUE!</v>
      </c>
      <c r="AX18" s="38" t="e">
        <f>+Motor!W46</f>
        <v>#VALUE!</v>
      </c>
      <c r="AY18" s="38" t="e">
        <f>+Motor!X46</f>
        <v>#VALUE!</v>
      </c>
      <c r="AZ18" s="38" t="e">
        <f>+Motor!Y46</f>
        <v>#VALUE!</v>
      </c>
      <c r="BA18" s="59" t="e">
        <f>+Motor!BB46</f>
        <v>#VALUE!</v>
      </c>
    </row>
    <row r="19" spans="2:53" s="37" customFormat="1" ht="12.75">
      <c r="B19" s="35"/>
    </row>
    <row r="20" spans="2:53" s="37" customFormat="1" ht="15" customHeight="1">
      <c r="B20" s="88" t="s">
        <v>187</v>
      </c>
      <c r="C20" s="88"/>
      <c r="D20" s="125">
        <f>+Motor!E94</f>
        <v>0</v>
      </c>
      <c r="E20" s="125">
        <f>+Motor!F94</f>
        <v>1</v>
      </c>
      <c r="F20" s="125">
        <f>+Motor!G94</f>
        <v>2</v>
      </c>
      <c r="G20" s="125">
        <f>+Motor!H94</f>
        <v>3</v>
      </c>
      <c r="H20" s="125">
        <f>+Motor!I94</f>
        <v>4</v>
      </c>
      <c r="I20" s="125">
        <f>+Motor!J94</f>
        <v>5</v>
      </c>
      <c r="J20" s="125">
        <f>+Motor!K94</f>
        <v>6</v>
      </c>
      <c r="K20" s="125">
        <f>+Motor!L94</f>
        <v>7</v>
      </c>
      <c r="L20" s="125">
        <f>+Motor!M94</f>
        <v>8</v>
      </c>
      <c r="M20" s="125">
        <f>+Motor!N94</f>
        <v>9</v>
      </c>
      <c r="N20" s="125">
        <f>+Motor!O94</f>
        <v>10</v>
      </c>
      <c r="O20" s="125">
        <f>+Motor!P94</f>
        <v>11</v>
      </c>
      <c r="P20" s="125">
        <f>+Motor!Q94</f>
        <v>12</v>
      </c>
      <c r="Q20" s="125">
        <f>+Motor!R94</f>
        <v>13</v>
      </c>
      <c r="R20" s="125">
        <f>+Motor!S94</f>
        <v>14</v>
      </c>
      <c r="S20" s="125">
        <f>+Motor!T94</f>
        <v>15</v>
      </c>
      <c r="T20" s="125">
        <f>+Motor!U94</f>
        <v>16</v>
      </c>
      <c r="U20" s="125">
        <f>+Motor!V94</f>
        <v>17</v>
      </c>
      <c r="V20" s="125">
        <f>+Motor!W94</f>
        <v>18</v>
      </c>
      <c r="W20" s="125">
        <f>+Motor!X94</f>
        <v>19</v>
      </c>
      <c r="X20" s="125">
        <f>+Motor!Y94</f>
        <v>20</v>
      </c>
      <c r="Y20" s="125">
        <f>+Motor!Z94</f>
        <v>21</v>
      </c>
      <c r="Z20" s="125">
        <f>+Motor!AA94</f>
        <v>22</v>
      </c>
      <c r="AA20" s="125">
        <f>+Motor!AB94</f>
        <v>23</v>
      </c>
      <c r="AB20" s="125">
        <f>+Motor!AC94</f>
        <v>24</v>
      </c>
      <c r="AC20" s="125">
        <f>+Motor!AD94</f>
        <v>25</v>
      </c>
      <c r="AD20" s="125">
        <f>+Motor!AE94</f>
        <v>26</v>
      </c>
      <c r="AE20" s="125">
        <f>+Motor!AF94</f>
        <v>27</v>
      </c>
      <c r="AF20" s="125">
        <f>+Motor!AG94</f>
        <v>28</v>
      </c>
      <c r="AG20" s="125">
        <f>+Motor!AH94</f>
        <v>29</v>
      </c>
      <c r="AH20" s="125">
        <f>+Motor!AI94</f>
        <v>30</v>
      </c>
      <c r="AI20" s="125">
        <f>+Motor!AJ94</f>
        <v>31</v>
      </c>
      <c r="AJ20" s="125">
        <f>+Motor!AK94</f>
        <v>32</v>
      </c>
      <c r="AK20" s="125">
        <f>+Motor!AL94</f>
        <v>33</v>
      </c>
      <c r="AL20" s="125">
        <f>+Motor!AM94</f>
        <v>34</v>
      </c>
      <c r="AM20" s="125">
        <f>+Motor!AN94</f>
        <v>35</v>
      </c>
      <c r="AN20" s="125">
        <f>+Motor!AO94</f>
        <v>36</v>
      </c>
      <c r="AO20" s="125">
        <f>+Motor!AP94</f>
        <v>37</v>
      </c>
      <c r="AP20" s="125">
        <f>+Motor!AQ94</f>
        <v>38</v>
      </c>
      <c r="AQ20" s="125">
        <f>+Motor!AR94</f>
        <v>39</v>
      </c>
      <c r="AR20" s="125">
        <f>+Motor!AS94</f>
        <v>40</v>
      </c>
      <c r="AS20" s="125">
        <f>+Motor!AT94</f>
        <v>41</v>
      </c>
      <c r="AT20" s="125">
        <f>+Motor!AU94</f>
        <v>42</v>
      </c>
      <c r="AU20" s="125">
        <f>+Motor!AV94</f>
        <v>43</v>
      </c>
      <c r="AV20" s="125">
        <f>+Motor!AW94</f>
        <v>44</v>
      </c>
      <c r="AW20" s="125">
        <f>+Motor!AX94</f>
        <v>45</v>
      </c>
      <c r="AX20" s="125">
        <f>+Motor!AY94</f>
        <v>46</v>
      </c>
      <c r="AY20" s="125">
        <f>+Motor!AZ94</f>
        <v>47</v>
      </c>
      <c r="AZ20" s="125">
        <f>+Motor!BA94</f>
        <v>48</v>
      </c>
      <c r="BA20" s="125" t="s">
        <v>126</v>
      </c>
    </row>
    <row r="21" spans="2:53" s="37" customFormat="1" ht="12.75">
      <c r="B21" s="121" t="str">
        <f>+Motor!C95</f>
        <v>Investeringskost 1</v>
      </c>
      <c r="C21" s="121" t="str">
        <f>+Motor!D95</f>
        <v>&lt;navn på investeringskostnad&gt;</v>
      </c>
      <c r="D21" s="105">
        <f>IFERROR(VLOOKUP(CONCATENATE($B$8,$B21),Motor!$B$64:$BB$167,D$20+4,FALSE),)</f>
        <v>0</v>
      </c>
      <c r="E21" s="105">
        <f>IFERROR(VLOOKUP(CONCATENATE($B$8,$B21),Motor!$B$64:$BB$167,E$20+4,FALSE),)*(1+Prisjustering)^E$20/(1+Justert_prisstigning)^E$20</f>
        <v>0</v>
      </c>
      <c r="F21" s="105">
        <f>IFERROR(VLOOKUP(CONCATENATE($B$8,$B21),Motor!$B$64:$BB$167,F$20+4,FALSE),)*(1+Prisjustering)^F$20/(1+Justert_prisstigning)^F$20</f>
        <v>0</v>
      </c>
      <c r="G21" s="105">
        <f>IFERROR(VLOOKUP(CONCATENATE($B$8,$B21),Motor!$B$64:$BB$167,G$20+4,FALSE),)*(1+Prisjustering)^G$20/(1+Justert_prisstigning)^G$20</f>
        <v>0</v>
      </c>
      <c r="H21" s="105">
        <f>IFERROR(VLOOKUP(CONCATENATE($B$8,$B21),Motor!$B$64:$BB$167,H$20+4,FALSE),)*(1+Prisjustering)^H$20/(1+Justert_prisstigning)^H$20</f>
        <v>0</v>
      </c>
      <c r="I21" s="105">
        <f>IFERROR(VLOOKUP(CONCATENATE($B$8,$B21),Motor!$B$64:$BB$167,I$20+4,FALSE),)*(1+Prisjustering)^I$20/(1+Justert_prisstigning)^I$20</f>
        <v>0</v>
      </c>
      <c r="J21" s="105">
        <f>IFERROR(VLOOKUP(CONCATENATE($B$8,$B21),Motor!$B$64:$BB$167,J$20+4,FALSE),)*(1+Prisjustering)^J$20/(1+Justert_prisstigning)^J$20</f>
        <v>0</v>
      </c>
      <c r="K21" s="105">
        <f>IFERROR(VLOOKUP(CONCATENATE($B$8,$B21),Motor!$B$64:$BB$167,K$20+4,FALSE),)*(1+Prisjustering)^K$20/(1+Justert_prisstigning)^K$20</f>
        <v>0</v>
      </c>
      <c r="L21" s="105">
        <f>IFERROR(VLOOKUP(CONCATENATE($B$8,$B21),Motor!$B$64:$BB$167,L$20+4,FALSE),)*(1+Prisjustering)^L$20/(1+Justert_prisstigning)^L$20</f>
        <v>0</v>
      </c>
      <c r="M21" s="105">
        <f>IFERROR(VLOOKUP(CONCATENATE($B$8,$B21),Motor!$B$64:$BB$167,M$20+4,FALSE),)*(1+Prisjustering)^M$20/(1+Justert_prisstigning)^M$20</f>
        <v>0</v>
      </c>
      <c r="N21" s="105">
        <f>IFERROR(VLOOKUP(CONCATENATE($B$8,$B21),Motor!$B$64:$BB$167,N$20+4,FALSE),)*(1+Prisjustering)^N$20/(1+Justert_prisstigning)^N$20</f>
        <v>0</v>
      </c>
      <c r="O21" s="105">
        <f>IFERROR(VLOOKUP(CONCATENATE($B$8,$B21),Motor!$B$64:$BB$167,O$20+4,FALSE),)*(1+Prisjustering)^O$20/(1+Justert_prisstigning)^O$20</f>
        <v>0</v>
      </c>
      <c r="P21" s="105">
        <f>IFERROR(VLOOKUP(CONCATENATE($B$8,$B21),Motor!$B$64:$BB$167,P$20+4,FALSE),)*(1+Prisjustering)^P$20/(1+Justert_prisstigning)^P$20</f>
        <v>0</v>
      </c>
      <c r="Q21" s="105">
        <f>IFERROR(VLOOKUP(CONCATENATE($B$8,$B21),Motor!$B$64:$BB$167,Q$20+4,FALSE),)*(1+Prisjustering)^Q$20/(1+Justert_prisstigning)^Q$20</f>
        <v>0</v>
      </c>
      <c r="R21" s="105">
        <f>IFERROR(VLOOKUP(CONCATENATE($B$8,$B21),Motor!$B$64:$BB$167,R$20+4,FALSE),)*(1+Prisjustering)^R$20/(1+Justert_prisstigning)^R$20</f>
        <v>0</v>
      </c>
      <c r="S21" s="105">
        <f>IFERROR(VLOOKUP(CONCATENATE($B$8,$B21),Motor!$B$64:$BB$167,S$20+4,FALSE),)*(1+Prisjustering)^S$20/(1+Justert_prisstigning)^S$20</f>
        <v>0</v>
      </c>
      <c r="T21" s="105">
        <f>IFERROR(VLOOKUP(CONCATENATE($B$8,$B21),Motor!$B$64:$BB$167,T$20+4,FALSE),)*(1+Prisjustering)^T$20/(1+Justert_prisstigning)^T$20</f>
        <v>0</v>
      </c>
      <c r="U21" s="105">
        <f>IFERROR(VLOOKUP(CONCATENATE($B$8,$B21),Motor!$B$64:$BB$167,U$20+4,FALSE),)*(1+Prisjustering)^U$20/(1+Justert_prisstigning)^U$20</f>
        <v>0</v>
      </c>
      <c r="V21" s="105">
        <f>IFERROR(VLOOKUP(CONCATENATE($B$8,$B21),Motor!$B$64:$BB$167,V$20+4,FALSE),)*(1+Prisjustering)^V$20/(1+Justert_prisstigning)^V$20</f>
        <v>0</v>
      </c>
      <c r="W21" s="105">
        <f>IFERROR(VLOOKUP(CONCATENATE($B$8,$B21),Motor!$B$64:$BB$167,W$20+4,FALSE),)*(1+Prisjustering)^W$20/(1+Justert_prisstigning)^W$20</f>
        <v>0</v>
      </c>
      <c r="X21" s="105">
        <f>IFERROR(VLOOKUP(CONCATENATE($B$8,$B21),Motor!$B$64:$BB$167,X$20+4,FALSE),)*(1+Prisjustering)^X$20/(1+Justert_prisstigning)^X$20</f>
        <v>0</v>
      </c>
      <c r="Y21" s="105">
        <f>IFERROR(VLOOKUP(CONCATENATE($B$8,$B21),Motor!$B$64:$BB$167,Y$20+4,FALSE),)*(1+Prisjustering)^Y$20/(1+Justert_prisstigning)^Y$20</f>
        <v>0</v>
      </c>
      <c r="Z21" s="105">
        <f>IFERROR(VLOOKUP(CONCATENATE($B$8,$B21),Motor!$B$64:$BB$167,Z$20+4,FALSE),)*(1+Prisjustering)^Z$20/(1+Justert_prisstigning)^Z$20</f>
        <v>0</v>
      </c>
      <c r="AA21" s="105">
        <f>IFERROR(VLOOKUP(CONCATENATE($B$8,$B21),Motor!$B$64:$BB$167,AA$20+4,FALSE),)*(1+Prisjustering)^AA$20/(1+Justert_prisstigning)^AA$20</f>
        <v>0</v>
      </c>
      <c r="AB21" s="105">
        <f>IFERROR(VLOOKUP(CONCATENATE($B$8,$B21),Motor!$B$64:$BB$167,AB$20+4,FALSE),)*(1+Prisjustering)^AB$20/(1+Justert_prisstigning)^AB$20</f>
        <v>0</v>
      </c>
      <c r="AC21" s="105">
        <f>IFERROR(VLOOKUP(CONCATENATE($B$8,$B21),Motor!$B$64:$BB$167,AC$20+4,FALSE),)*(1+Prisjustering)^AC$20/(1+Justert_prisstigning)^AC$20</f>
        <v>0</v>
      </c>
      <c r="AD21" s="105">
        <f>IFERROR(VLOOKUP(CONCATENATE($B$8,$B21),Motor!$B$64:$BB$167,AD$20+4,FALSE),)*(1+Prisjustering)^AD$20/(1+Justert_prisstigning)^AD$20</f>
        <v>0</v>
      </c>
      <c r="AE21" s="105">
        <f>IFERROR(VLOOKUP(CONCATENATE($B$8,$B21),Motor!$B$64:$BB$167,AE$20+4,FALSE),)*(1+Prisjustering)^AE$20/(1+Justert_prisstigning)^AE$20</f>
        <v>0</v>
      </c>
      <c r="AF21" s="105">
        <f>IFERROR(VLOOKUP(CONCATENATE($B$8,$B21),Motor!$B$64:$BB$167,AF$20+4,FALSE),)*(1+Prisjustering)^AF$20/(1+Justert_prisstigning)^AF$20</f>
        <v>0</v>
      </c>
      <c r="AG21" s="105">
        <f>IFERROR(VLOOKUP(CONCATENATE($B$8,$B21),Motor!$B$64:$BB$167,AG$20+4,FALSE),)*(1+Prisjustering)^AG$20/(1+Justert_prisstigning)^AG$20</f>
        <v>0</v>
      </c>
      <c r="AH21" s="105">
        <f>IFERROR(VLOOKUP(CONCATENATE($B$8,$B21),Motor!$B$64:$BB$167,AH$20+4,FALSE),)*(1+Prisjustering)^AH$20/(1+Justert_prisstigning)^AH$20</f>
        <v>0</v>
      </c>
      <c r="AI21" s="105">
        <f>IFERROR(VLOOKUP(CONCATENATE($B$8,$B21),Motor!$B$64:$BB$167,AI$20+4,FALSE),)*(1+Prisjustering)^AI$20/(1+Justert_prisstigning)^AI$20</f>
        <v>0</v>
      </c>
      <c r="AJ21" s="105">
        <f>IFERROR(VLOOKUP(CONCATENATE($B$8,$B21),Motor!$B$64:$BB$167,AJ$20+4,FALSE),)*(1+Prisjustering)^AJ$20/(1+Justert_prisstigning)^AJ$20</f>
        <v>0</v>
      </c>
      <c r="AK21" s="105">
        <f>IFERROR(VLOOKUP(CONCATENATE($B$8,$B21),Motor!$B$64:$BB$167,AK$20+4,FALSE),)*(1+Prisjustering)^AK$20/(1+Justert_prisstigning)^AK$20</f>
        <v>0</v>
      </c>
      <c r="AL21" s="105">
        <f>IFERROR(VLOOKUP(CONCATENATE($B$8,$B21),Motor!$B$64:$BB$167,AL$20+4,FALSE),)*(1+Prisjustering)^AL$20/(1+Justert_prisstigning)^AL$20</f>
        <v>0</v>
      </c>
      <c r="AM21" s="105">
        <f>IFERROR(VLOOKUP(CONCATENATE($B$8,$B21),Motor!$B$64:$BB$167,AM$20+4,FALSE),)*(1+Prisjustering)^AM$20/(1+Justert_prisstigning)^AM$20</f>
        <v>0</v>
      </c>
      <c r="AN21" s="105">
        <f>IFERROR(VLOOKUP(CONCATENATE($B$8,$B21),Motor!$B$64:$BB$167,AN$20+4,FALSE),)*(1+Prisjustering)^AN$20/(1+Justert_prisstigning)^AN$20</f>
        <v>0</v>
      </c>
      <c r="AO21" s="105">
        <f>IFERROR(VLOOKUP(CONCATENATE($B$8,$B21),Motor!$B$64:$BB$167,AO$20+4,FALSE),)*(1+Prisjustering)^AO$20/(1+Justert_prisstigning)^AO$20</f>
        <v>0</v>
      </c>
      <c r="AP21" s="105">
        <f>IFERROR(VLOOKUP(CONCATENATE($B$8,$B21),Motor!$B$64:$BB$167,AP$20+4,FALSE),)*(1+Prisjustering)^AP$20/(1+Justert_prisstigning)^AP$20</f>
        <v>0</v>
      </c>
      <c r="AQ21" s="105">
        <f>IFERROR(VLOOKUP(CONCATENATE($B$8,$B21),Motor!$B$64:$BB$167,AQ$20+4,FALSE),)*(1+Prisjustering)^AQ$20/(1+Justert_prisstigning)^AQ$20</f>
        <v>0</v>
      </c>
      <c r="AR21" s="105">
        <f>IFERROR(VLOOKUP(CONCATENATE($B$8,$B21),Motor!$B$64:$BB$167,AR$20+4,FALSE),)*(1+Prisjustering)^AR$20/(1+Justert_prisstigning)^AR$20</f>
        <v>0</v>
      </c>
      <c r="AS21" s="105">
        <f>IFERROR(VLOOKUP(CONCATENATE($B$8,$B21),Motor!$B$64:$BB$167,AS$20+4,FALSE),)*(1+Prisjustering)^AS$20/(1+Justert_prisstigning)^AS$20</f>
        <v>0</v>
      </c>
      <c r="AT21" s="105">
        <f>IFERROR(VLOOKUP(CONCATENATE($B$8,$B21),Motor!$B$64:$BB$167,AT$20+4,FALSE),)*(1+Prisjustering)^AT$20/(1+Justert_prisstigning)^AT$20</f>
        <v>0</v>
      </c>
      <c r="AU21" s="105">
        <f>IFERROR(VLOOKUP(CONCATENATE($B$8,$B21),Motor!$B$64:$BB$167,AU$20+4,FALSE),)*(1+Prisjustering)^AU$20/(1+Justert_prisstigning)^AU$20</f>
        <v>0</v>
      </c>
      <c r="AV21" s="105">
        <f>IFERROR(VLOOKUP(CONCATENATE($B$8,$B21),Motor!$B$64:$BB$167,AV$20+4,FALSE),)*(1+Prisjustering)^AV$20/(1+Justert_prisstigning)^AV$20</f>
        <v>0</v>
      </c>
      <c r="AW21" s="105">
        <f>IFERROR(VLOOKUP(CONCATENATE($B$8,$B21),Motor!$B$64:$BB$167,AW$20+4,FALSE),)*(1+Prisjustering)^AW$20/(1+Justert_prisstigning)^AW$20</f>
        <v>0</v>
      </c>
      <c r="AX21" s="105">
        <f>IFERROR(VLOOKUP(CONCATENATE($B$8,$B21),Motor!$B$64:$BB$167,AX$20+4,FALSE),)*(1+Prisjustering)^AX$20/(1+Justert_prisstigning)^AX$20</f>
        <v>0</v>
      </c>
      <c r="AY21" s="105">
        <f>IFERROR(VLOOKUP(CONCATENATE($B$8,$B21),Motor!$B$64:$BB$167,AY$20+4,FALSE),)*(1+Prisjustering)^AY$20/(1+Justert_prisstigning)^AY$20</f>
        <v>0</v>
      </c>
      <c r="AZ21" s="105">
        <f>IFERROR(VLOOKUP(CONCATENATE($B$8,$B21),Motor!$B$64:$BB$167,AZ$20+4,FALSE),)*(1+Prisjustering)^AZ$20/(1+Justert_prisstigning)^AZ$20</f>
        <v>0</v>
      </c>
      <c r="BA21" s="105">
        <f t="shared" ref="BA21:BA30" si="1">SUM(D21:AZ21)</f>
        <v>0</v>
      </c>
    </row>
    <row r="22" spans="2:53" s="37" customFormat="1" ht="12.75">
      <c r="B22" s="122" t="str">
        <f>+Motor!C96</f>
        <v>Investeringskost 2</v>
      </c>
      <c r="C22" s="122">
        <f>+Motor!D96</f>
        <v>0</v>
      </c>
      <c r="D22" s="105">
        <f>IFERROR(VLOOKUP(CONCATENATE($B$8,$B22),Motor!$B$64:$BB$167,D$20+4,FALSE),)</f>
        <v>0</v>
      </c>
      <c r="E22" s="105">
        <f>IFERROR(VLOOKUP(CONCATENATE($B$8,$B22),Motor!$B$64:$BB$167,E$20+4,FALSE),)*(1+Prisjustering)^E$20/(1+Justert_prisstigning)^E$20</f>
        <v>0</v>
      </c>
      <c r="F22" s="105">
        <f>IFERROR(VLOOKUP(CONCATENATE($B$8,$B22),Motor!$B$64:$BB$167,F$20+4,FALSE),)*(1+Prisjustering)^F$20/(1+Justert_prisstigning)^F$20</f>
        <v>0</v>
      </c>
      <c r="G22" s="105">
        <f>IFERROR(VLOOKUP(CONCATENATE($B$8,$B22),Motor!$B$64:$BB$167,G$20+4,FALSE),)*(1+Prisjustering)^G$20/(1+Justert_prisstigning)^G$20</f>
        <v>0</v>
      </c>
      <c r="H22" s="105">
        <f>IFERROR(VLOOKUP(CONCATENATE($B$8,$B22),Motor!$B$64:$BB$167,H$20+4,FALSE),)*(1+Prisjustering)^H$20/(1+Justert_prisstigning)^H$20</f>
        <v>0</v>
      </c>
      <c r="I22" s="105">
        <f>IFERROR(VLOOKUP(CONCATENATE($B$8,$B22),Motor!$B$64:$BB$167,I$20+4,FALSE),)*(1+Prisjustering)^I$20/(1+Justert_prisstigning)^I$20</f>
        <v>0</v>
      </c>
      <c r="J22" s="105">
        <f>IFERROR(VLOOKUP(CONCATENATE($B$8,$B22),Motor!$B$64:$BB$167,J$20+4,FALSE),)*(1+Prisjustering)^J$20/(1+Justert_prisstigning)^J$20</f>
        <v>0</v>
      </c>
      <c r="K22" s="105">
        <f>IFERROR(VLOOKUP(CONCATENATE($B$8,$B22),Motor!$B$64:$BB$167,K$20+4,FALSE),)*(1+Prisjustering)^K$20/(1+Justert_prisstigning)^K$20</f>
        <v>0</v>
      </c>
      <c r="L22" s="105">
        <f>IFERROR(VLOOKUP(CONCATENATE($B$8,$B22),Motor!$B$64:$BB$167,L$20+4,FALSE),)*(1+Prisjustering)^L$20/(1+Justert_prisstigning)^L$20</f>
        <v>0</v>
      </c>
      <c r="M22" s="105">
        <f>IFERROR(VLOOKUP(CONCATENATE($B$8,$B22),Motor!$B$64:$BB$167,M$20+4,FALSE),)*(1+Prisjustering)^M$20/(1+Justert_prisstigning)^M$20</f>
        <v>0</v>
      </c>
      <c r="N22" s="105">
        <f>IFERROR(VLOOKUP(CONCATENATE($B$8,$B22),Motor!$B$64:$BB$167,N$20+4,FALSE),)*(1+Prisjustering)^N$20/(1+Justert_prisstigning)^N$20</f>
        <v>0</v>
      </c>
      <c r="O22" s="105">
        <f>IFERROR(VLOOKUP(CONCATENATE($B$8,$B22),Motor!$B$64:$BB$167,O$20+4,FALSE),)*(1+Prisjustering)^O$20/(1+Justert_prisstigning)^O$20</f>
        <v>0</v>
      </c>
      <c r="P22" s="105">
        <f>IFERROR(VLOOKUP(CONCATENATE($B$8,$B22),Motor!$B$64:$BB$167,P$20+4,FALSE),)*(1+Prisjustering)^P$20/(1+Justert_prisstigning)^P$20</f>
        <v>0</v>
      </c>
      <c r="Q22" s="105">
        <f>IFERROR(VLOOKUP(CONCATENATE($B$8,$B22),Motor!$B$64:$BB$167,Q$20+4,FALSE),)*(1+Prisjustering)^Q$20/(1+Justert_prisstigning)^Q$20</f>
        <v>0</v>
      </c>
      <c r="R22" s="105">
        <f>IFERROR(VLOOKUP(CONCATENATE($B$8,$B22),Motor!$B$64:$BB$167,R$20+4,FALSE),)*(1+Prisjustering)^R$20/(1+Justert_prisstigning)^R$20</f>
        <v>0</v>
      </c>
      <c r="S22" s="105">
        <f>IFERROR(VLOOKUP(CONCATENATE($B$8,$B22),Motor!$B$64:$BB$167,S$20+4,FALSE),)*(1+Prisjustering)^S$20/(1+Justert_prisstigning)^S$20</f>
        <v>0</v>
      </c>
      <c r="T22" s="105">
        <f>IFERROR(VLOOKUP(CONCATENATE($B$8,$B22),Motor!$B$64:$BB$167,T$20+4,FALSE),)*(1+Prisjustering)^T$20/(1+Justert_prisstigning)^T$20</f>
        <v>0</v>
      </c>
      <c r="U22" s="105">
        <f>IFERROR(VLOOKUP(CONCATENATE($B$8,$B22),Motor!$B$64:$BB$167,U$20+4,FALSE),)*(1+Prisjustering)^U$20/(1+Justert_prisstigning)^U$20</f>
        <v>0</v>
      </c>
      <c r="V22" s="105">
        <f>IFERROR(VLOOKUP(CONCATENATE($B$8,$B22),Motor!$B$64:$BB$167,V$20+4,FALSE),)*(1+Prisjustering)^V$20/(1+Justert_prisstigning)^V$20</f>
        <v>0</v>
      </c>
      <c r="W22" s="105">
        <f>IFERROR(VLOOKUP(CONCATENATE($B$8,$B22),Motor!$B$64:$BB$167,W$20+4,FALSE),)*(1+Prisjustering)^W$20/(1+Justert_prisstigning)^W$20</f>
        <v>0</v>
      </c>
      <c r="X22" s="105">
        <f>IFERROR(VLOOKUP(CONCATENATE($B$8,$B22),Motor!$B$64:$BB$167,X$20+4,FALSE),)*(1+Prisjustering)^X$20/(1+Justert_prisstigning)^X$20</f>
        <v>0</v>
      </c>
      <c r="Y22" s="105">
        <f>IFERROR(VLOOKUP(CONCATENATE($B$8,$B22),Motor!$B$64:$BB$167,Y$20+4,FALSE),)*(1+Prisjustering)^Y$20/(1+Justert_prisstigning)^Y$20</f>
        <v>0</v>
      </c>
      <c r="Z22" s="105">
        <f>IFERROR(VLOOKUP(CONCATENATE($B$8,$B22),Motor!$B$64:$BB$167,Z$20+4,FALSE),)*(1+Prisjustering)^Z$20/(1+Justert_prisstigning)^Z$20</f>
        <v>0</v>
      </c>
      <c r="AA22" s="105">
        <f>IFERROR(VLOOKUP(CONCATENATE($B$8,$B22),Motor!$B$64:$BB$167,AA$20+4,FALSE),)*(1+Prisjustering)^AA$20/(1+Justert_prisstigning)^AA$20</f>
        <v>0</v>
      </c>
      <c r="AB22" s="105">
        <f>IFERROR(VLOOKUP(CONCATENATE($B$8,$B22),Motor!$B$64:$BB$167,AB$20+4,FALSE),)*(1+Prisjustering)^AB$20/(1+Justert_prisstigning)^AB$20</f>
        <v>0</v>
      </c>
      <c r="AC22" s="105">
        <f>IFERROR(VLOOKUP(CONCATENATE($B$8,$B22),Motor!$B$64:$BB$167,AC$20+4,FALSE),)*(1+Prisjustering)^AC$20/(1+Justert_prisstigning)^AC$20</f>
        <v>0</v>
      </c>
      <c r="AD22" s="105">
        <f>IFERROR(VLOOKUP(CONCATENATE($B$8,$B22),Motor!$B$64:$BB$167,AD$20+4,FALSE),)*(1+Prisjustering)^AD$20/(1+Justert_prisstigning)^AD$20</f>
        <v>0</v>
      </c>
      <c r="AE22" s="105">
        <f>IFERROR(VLOOKUP(CONCATENATE($B$8,$B22),Motor!$B$64:$BB$167,AE$20+4,FALSE),)*(1+Prisjustering)^AE$20/(1+Justert_prisstigning)^AE$20</f>
        <v>0</v>
      </c>
      <c r="AF22" s="105">
        <f>IFERROR(VLOOKUP(CONCATENATE($B$8,$B22),Motor!$B$64:$BB$167,AF$20+4,FALSE),)*(1+Prisjustering)^AF$20/(1+Justert_prisstigning)^AF$20</f>
        <v>0</v>
      </c>
      <c r="AG22" s="105">
        <f>IFERROR(VLOOKUP(CONCATENATE($B$8,$B22),Motor!$B$64:$BB$167,AG$20+4,FALSE),)*(1+Prisjustering)^AG$20/(1+Justert_prisstigning)^AG$20</f>
        <v>0</v>
      </c>
      <c r="AH22" s="105">
        <f>IFERROR(VLOOKUP(CONCATENATE($B$8,$B22),Motor!$B$64:$BB$167,AH$20+4,FALSE),)*(1+Prisjustering)^AH$20/(1+Justert_prisstigning)^AH$20</f>
        <v>0</v>
      </c>
      <c r="AI22" s="105">
        <f>IFERROR(VLOOKUP(CONCATENATE($B$8,$B22),Motor!$B$64:$BB$167,AI$20+4,FALSE),)*(1+Prisjustering)^AI$20/(1+Justert_prisstigning)^AI$20</f>
        <v>0</v>
      </c>
      <c r="AJ22" s="105">
        <f>IFERROR(VLOOKUP(CONCATENATE($B$8,$B22),Motor!$B$64:$BB$167,AJ$20+4,FALSE),)*(1+Prisjustering)^AJ$20/(1+Justert_prisstigning)^AJ$20</f>
        <v>0</v>
      </c>
      <c r="AK22" s="105">
        <f>IFERROR(VLOOKUP(CONCATENATE($B$8,$B22),Motor!$B$64:$BB$167,AK$20+4,FALSE),)*(1+Prisjustering)^AK$20/(1+Justert_prisstigning)^AK$20</f>
        <v>0</v>
      </c>
      <c r="AL22" s="105">
        <f>IFERROR(VLOOKUP(CONCATENATE($B$8,$B22),Motor!$B$64:$BB$167,AL$20+4,FALSE),)*(1+Prisjustering)^AL$20/(1+Justert_prisstigning)^AL$20</f>
        <v>0</v>
      </c>
      <c r="AM22" s="105">
        <f>IFERROR(VLOOKUP(CONCATENATE($B$8,$B22),Motor!$B$64:$BB$167,AM$20+4,FALSE),)*(1+Prisjustering)^AM$20/(1+Justert_prisstigning)^AM$20</f>
        <v>0</v>
      </c>
      <c r="AN22" s="105">
        <f>IFERROR(VLOOKUP(CONCATENATE($B$8,$B22),Motor!$B$64:$BB$167,AN$20+4,FALSE),)*(1+Prisjustering)^AN$20/(1+Justert_prisstigning)^AN$20</f>
        <v>0</v>
      </c>
      <c r="AO22" s="105">
        <f>IFERROR(VLOOKUP(CONCATENATE($B$8,$B22),Motor!$B$64:$BB$167,AO$20+4,FALSE),)*(1+Prisjustering)^AO$20/(1+Justert_prisstigning)^AO$20</f>
        <v>0</v>
      </c>
      <c r="AP22" s="105">
        <f>IFERROR(VLOOKUP(CONCATENATE($B$8,$B22),Motor!$B$64:$BB$167,AP$20+4,FALSE),)*(1+Prisjustering)^AP$20/(1+Justert_prisstigning)^AP$20</f>
        <v>0</v>
      </c>
      <c r="AQ22" s="105">
        <f>IFERROR(VLOOKUP(CONCATENATE($B$8,$B22),Motor!$B$64:$BB$167,AQ$20+4,FALSE),)*(1+Prisjustering)^AQ$20/(1+Justert_prisstigning)^AQ$20</f>
        <v>0</v>
      </c>
      <c r="AR22" s="105">
        <f>IFERROR(VLOOKUP(CONCATENATE($B$8,$B22),Motor!$B$64:$BB$167,AR$20+4,FALSE),)*(1+Prisjustering)^AR$20/(1+Justert_prisstigning)^AR$20</f>
        <v>0</v>
      </c>
      <c r="AS22" s="105">
        <f>IFERROR(VLOOKUP(CONCATENATE($B$8,$B22),Motor!$B$64:$BB$167,AS$20+4,FALSE),)*(1+Prisjustering)^AS$20/(1+Justert_prisstigning)^AS$20</f>
        <v>0</v>
      </c>
      <c r="AT22" s="105">
        <f>IFERROR(VLOOKUP(CONCATENATE($B$8,$B22),Motor!$B$64:$BB$167,AT$20+4,FALSE),)*(1+Prisjustering)^AT$20/(1+Justert_prisstigning)^AT$20</f>
        <v>0</v>
      </c>
      <c r="AU22" s="105">
        <f>IFERROR(VLOOKUP(CONCATENATE($B$8,$B22),Motor!$B$64:$BB$167,AU$20+4,FALSE),)*(1+Prisjustering)^AU$20/(1+Justert_prisstigning)^AU$20</f>
        <v>0</v>
      </c>
      <c r="AV22" s="105">
        <f>IFERROR(VLOOKUP(CONCATENATE($B$8,$B22),Motor!$B$64:$BB$167,AV$20+4,FALSE),)*(1+Prisjustering)^AV$20/(1+Justert_prisstigning)^AV$20</f>
        <v>0</v>
      </c>
      <c r="AW22" s="105">
        <f>IFERROR(VLOOKUP(CONCATENATE($B$8,$B22),Motor!$B$64:$BB$167,AW$20+4,FALSE),)*(1+Prisjustering)^AW$20/(1+Justert_prisstigning)^AW$20</f>
        <v>0</v>
      </c>
      <c r="AX22" s="105">
        <f>IFERROR(VLOOKUP(CONCATENATE($B$8,$B22),Motor!$B$64:$BB$167,AX$20+4,FALSE),)*(1+Prisjustering)^AX$20/(1+Justert_prisstigning)^AX$20</f>
        <v>0</v>
      </c>
      <c r="AY22" s="105">
        <f>IFERROR(VLOOKUP(CONCATENATE($B$8,$B22),Motor!$B$64:$BB$167,AY$20+4,FALSE),)*(1+Prisjustering)^AY$20/(1+Justert_prisstigning)^AY$20</f>
        <v>0</v>
      </c>
      <c r="AZ22" s="105">
        <f>IFERROR(VLOOKUP(CONCATENATE($B$8,$B22),Motor!$B$64:$BB$167,AZ$20+4,FALSE),)*(1+Prisjustering)^AZ$20/(1+Justert_prisstigning)^AZ$20</f>
        <v>0</v>
      </c>
      <c r="BA22" s="105">
        <f t="shared" si="1"/>
        <v>0</v>
      </c>
    </row>
    <row r="23" spans="2:53" s="37" customFormat="1" ht="12.75">
      <c r="B23" s="122" t="str">
        <f>+Motor!C97</f>
        <v>Investeringskost 3</v>
      </c>
      <c r="C23" s="122">
        <f>+Motor!D97</f>
        <v>0</v>
      </c>
      <c r="D23" s="105">
        <f>IFERROR(VLOOKUP(CONCATENATE($B$8,$B23),Motor!$B$64:$BB$167,D$20+4,FALSE),)</f>
        <v>0</v>
      </c>
      <c r="E23" s="105">
        <f>IFERROR(VLOOKUP(CONCATENATE($B$8,$B23),Motor!$B$64:$BB$167,E$20+4,FALSE),)*(1+Prisjustering)^E$20/(1+Justert_prisstigning)^E$20</f>
        <v>0</v>
      </c>
      <c r="F23" s="105">
        <f>IFERROR(VLOOKUP(CONCATENATE($B$8,$B23),Motor!$B$64:$BB$167,F$20+4,FALSE),)*(1+Prisjustering)^F$20/(1+Justert_prisstigning)^F$20</f>
        <v>0</v>
      </c>
      <c r="G23" s="105">
        <f>IFERROR(VLOOKUP(CONCATENATE($B$8,$B23),Motor!$B$64:$BB$167,G$20+4,FALSE),)*(1+Prisjustering)^G$20/(1+Justert_prisstigning)^G$20</f>
        <v>0</v>
      </c>
      <c r="H23" s="105">
        <f>IFERROR(VLOOKUP(CONCATENATE($B$8,$B23),Motor!$B$64:$BB$167,H$20+4,FALSE),)*(1+Prisjustering)^H$20/(1+Justert_prisstigning)^H$20</f>
        <v>0</v>
      </c>
      <c r="I23" s="105">
        <f>IFERROR(VLOOKUP(CONCATENATE($B$8,$B23),Motor!$B$64:$BB$167,I$20+4,FALSE),)*(1+Prisjustering)^I$20/(1+Justert_prisstigning)^I$20</f>
        <v>0</v>
      </c>
      <c r="J23" s="105">
        <f>IFERROR(VLOOKUP(CONCATENATE($B$8,$B23),Motor!$B$64:$BB$167,J$20+4,FALSE),)*(1+Prisjustering)^J$20/(1+Justert_prisstigning)^J$20</f>
        <v>0</v>
      </c>
      <c r="K23" s="105">
        <f>IFERROR(VLOOKUP(CONCATENATE($B$8,$B23),Motor!$B$64:$BB$167,K$20+4,FALSE),)*(1+Prisjustering)^K$20/(1+Justert_prisstigning)^K$20</f>
        <v>0</v>
      </c>
      <c r="L23" s="105">
        <f>IFERROR(VLOOKUP(CONCATENATE($B$8,$B23),Motor!$B$64:$BB$167,L$20+4,FALSE),)*(1+Prisjustering)^L$20/(1+Justert_prisstigning)^L$20</f>
        <v>0</v>
      </c>
      <c r="M23" s="105">
        <f>IFERROR(VLOOKUP(CONCATENATE($B$8,$B23),Motor!$B$64:$BB$167,M$20+4,FALSE),)*(1+Prisjustering)^M$20/(1+Justert_prisstigning)^M$20</f>
        <v>0</v>
      </c>
      <c r="N23" s="105">
        <f>IFERROR(VLOOKUP(CONCATENATE($B$8,$B23),Motor!$B$64:$BB$167,N$20+4,FALSE),)*(1+Prisjustering)^N$20/(1+Justert_prisstigning)^N$20</f>
        <v>0</v>
      </c>
      <c r="O23" s="105">
        <f>IFERROR(VLOOKUP(CONCATENATE($B$8,$B23),Motor!$B$64:$BB$167,O$20+4,FALSE),)*(1+Prisjustering)^O$20/(1+Justert_prisstigning)^O$20</f>
        <v>0</v>
      </c>
      <c r="P23" s="105">
        <f>IFERROR(VLOOKUP(CONCATENATE($B$8,$B23),Motor!$B$64:$BB$167,P$20+4,FALSE),)*(1+Prisjustering)^P$20/(1+Justert_prisstigning)^P$20</f>
        <v>0</v>
      </c>
      <c r="Q23" s="105">
        <f>IFERROR(VLOOKUP(CONCATENATE($B$8,$B23),Motor!$B$64:$BB$167,Q$20+4,FALSE),)*(1+Prisjustering)^Q$20/(1+Justert_prisstigning)^Q$20</f>
        <v>0</v>
      </c>
      <c r="R23" s="105">
        <f>IFERROR(VLOOKUP(CONCATENATE($B$8,$B23),Motor!$B$64:$BB$167,R$20+4,FALSE),)*(1+Prisjustering)^R$20/(1+Justert_prisstigning)^R$20</f>
        <v>0</v>
      </c>
      <c r="S23" s="105">
        <f>IFERROR(VLOOKUP(CONCATENATE($B$8,$B23),Motor!$B$64:$BB$167,S$20+4,FALSE),)*(1+Prisjustering)^S$20/(1+Justert_prisstigning)^S$20</f>
        <v>0</v>
      </c>
      <c r="T23" s="105">
        <f>IFERROR(VLOOKUP(CONCATENATE($B$8,$B23),Motor!$B$64:$BB$167,T$20+4,FALSE),)*(1+Prisjustering)^T$20/(1+Justert_prisstigning)^T$20</f>
        <v>0</v>
      </c>
      <c r="U23" s="105">
        <f>IFERROR(VLOOKUP(CONCATENATE($B$8,$B23),Motor!$B$64:$BB$167,U$20+4,FALSE),)*(1+Prisjustering)^U$20/(1+Justert_prisstigning)^U$20</f>
        <v>0</v>
      </c>
      <c r="V23" s="105">
        <f>IFERROR(VLOOKUP(CONCATENATE($B$8,$B23),Motor!$B$64:$BB$167,V$20+4,FALSE),)*(1+Prisjustering)^V$20/(1+Justert_prisstigning)^V$20</f>
        <v>0</v>
      </c>
      <c r="W23" s="105">
        <f>IFERROR(VLOOKUP(CONCATENATE($B$8,$B23),Motor!$B$64:$BB$167,W$20+4,FALSE),)*(1+Prisjustering)^W$20/(1+Justert_prisstigning)^W$20</f>
        <v>0</v>
      </c>
      <c r="X23" s="105">
        <f>IFERROR(VLOOKUP(CONCATENATE($B$8,$B23),Motor!$B$64:$BB$167,X$20+4,FALSE),)*(1+Prisjustering)^X$20/(1+Justert_prisstigning)^X$20</f>
        <v>0</v>
      </c>
      <c r="Y23" s="105">
        <f>IFERROR(VLOOKUP(CONCATENATE($B$8,$B23),Motor!$B$64:$BB$167,Y$20+4,FALSE),)*(1+Prisjustering)^Y$20/(1+Justert_prisstigning)^Y$20</f>
        <v>0</v>
      </c>
      <c r="Z23" s="105">
        <f>IFERROR(VLOOKUP(CONCATENATE($B$8,$B23),Motor!$B$64:$BB$167,Z$20+4,FALSE),)*(1+Prisjustering)^Z$20/(1+Justert_prisstigning)^Z$20</f>
        <v>0</v>
      </c>
      <c r="AA23" s="105">
        <f>IFERROR(VLOOKUP(CONCATENATE($B$8,$B23),Motor!$B$64:$BB$167,AA$20+4,FALSE),)*(1+Prisjustering)^AA$20/(1+Justert_prisstigning)^AA$20</f>
        <v>0</v>
      </c>
      <c r="AB23" s="105">
        <f>IFERROR(VLOOKUP(CONCATENATE($B$8,$B23),Motor!$B$64:$BB$167,AB$20+4,FALSE),)*(1+Prisjustering)^AB$20/(1+Justert_prisstigning)^AB$20</f>
        <v>0</v>
      </c>
      <c r="AC23" s="105">
        <f>IFERROR(VLOOKUP(CONCATENATE($B$8,$B23),Motor!$B$64:$BB$167,AC$20+4,FALSE),)*(1+Prisjustering)^AC$20/(1+Justert_prisstigning)^AC$20</f>
        <v>0</v>
      </c>
      <c r="AD23" s="105">
        <f>IFERROR(VLOOKUP(CONCATENATE($B$8,$B23),Motor!$B$64:$BB$167,AD$20+4,FALSE),)*(1+Prisjustering)^AD$20/(1+Justert_prisstigning)^AD$20</f>
        <v>0</v>
      </c>
      <c r="AE23" s="105">
        <f>IFERROR(VLOOKUP(CONCATENATE($B$8,$B23),Motor!$B$64:$BB$167,AE$20+4,FALSE),)*(1+Prisjustering)^AE$20/(1+Justert_prisstigning)^AE$20</f>
        <v>0</v>
      </c>
      <c r="AF23" s="105">
        <f>IFERROR(VLOOKUP(CONCATENATE($B$8,$B23),Motor!$B$64:$BB$167,AF$20+4,FALSE),)*(1+Prisjustering)^AF$20/(1+Justert_prisstigning)^AF$20</f>
        <v>0</v>
      </c>
      <c r="AG23" s="105">
        <f>IFERROR(VLOOKUP(CONCATENATE($B$8,$B23),Motor!$B$64:$BB$167,AG$20+4,FALSE),)*(1+Prisjustering)^AG$20/(1+Justert_prisstigning)^AG$20</f>
        <v>0</v>
      </c>
      <c r="AH23" s="105">
        <f>IFERROR(VLOOKUP(CONCATENATE($B$8,$B23),Motor!$B$64:$BB$167,AH$20+4,FALSE),)*(1+Prisjustering)^AH$20/(1+Justert_prisstigning)^AH$20</f>
        <v>0</v>
      </c>
      <c r="AI23" s="105">
        <f>IFERROR(VLOOKUP(CONCATENATE($B$8,$B23),Motor!$B$64:$BB$167,AI$20+4,FALSE),)*(1+Prisjustering)^AI$20/(1+Justert_prisstigning)^AI$20</f>
        <v>0</v>
      </c>
      <c r="AJ23" s="105">
        <f>IFERROR(VLOOKUP(CONCATENATE($B$8,$B23),Motor!$B$64:$BB$167,AJ$20+4,FALSE),)*(1+Prisjustering)^AJ$20/(1+Justert_prisstigning)^AJ$20</f>
        <v>0</v>
      </c>
      <c r="AK23" s="105">
        <f>IFERROR(VLOOKUP(CONCATENATE($B$8,$B23),Motor!$B$64:$BB$167,AK$20+4,FALSE),)*(1+Prisjustering)^AK$20/(1+Justert_prisstigning)^AK$20</f>
        <v>0</v>
      </c>
      <c r="AL23" s="105">
        <f>IFERROR(VLOOKUP(CONCATENATE($B$8,$B23),Motor!$B$64:$BB$167,AL$20+4,FALSE),)*(1+Prisjustering)^AL$20/(1+Justert_prisstigning)^AL$20</f>
        <v>0</v>
      </c>
      <c r="AM23" s="105">
        <f>IFERROR(VLOOKUP(CONCATENATE($B$8,$B23),Motor!$B$64:$BB$167,AM$20+4,FALSE),)*(1+Prisjustering)^AM$20/(1+Justert_prisstigning)^AM$20</f>
        <v>0</v>
      </c>
      <c r="AN23" s="105">
        <f>IFERROR(VLOOKUP(CONCATENATE($B$8,$B23),Motor!$B$64:$BB$167,AN$20+4,FALSE),)*(1+Prisjustering)^AN$20/(1+Justert_prisstigning)^AN$20</f>
        <v>0</v>
      </c>
      <c r="AO23" s="105">
        <f>IFERROR(VLOOKUP(CONCATENATE($B$8,$B23),Motor!$B$64:$BB$167,AO$20+4,FALSE),)*(1+Prisjustering)^AO$20/(1+Justert_prisstigning)^AO$20</f>
        <v>0</v>
      </c>
      <c r="AP23" s="105">
        <f>IFERROR(VLOOKUP(CONCATENATE($B$8,$B23),Motor!$B$64:$BB$167,AP$20+4,FALSE),)*(1+Prisjustering)^AP$20/(1+Justert_prisstigning)^AP$20</f>
        <v>0</v>
      </c>
      <c r="AQ23" s="105">
        <f>IFERROR(VLOOKUP(CONCATENATE($B$8,$B23),Motor!$B$64:$BB$167,AQ$20+4,FALSE),)*(1+Prisjustering)^AQ$20/(1+Justert_prisstigning)^AQ$20</f>
        <v>0</v>
      </c>
      <c r="AR23" s="105">
        <f>IFERROR(VLOOKUP(CONCATENATE($B$8,$B23),Motor!$B$64:$BB$167,AR$20+4,FALSE),)*(1+Prisjustering)^AR$20/(1+Justert_prisstigning)^AR$20</f>
        <v>0</v>
      </c>
      <c r="AS23" s="105">
        <f>IFERROR(VLOOKUP(CONCATENATE($B$8,$B23),Motor!$B$64:$BB$167,AS$20+4,FALSE),)*(1+Prisjustering)^AS$20/(1+Justert_prisstigning)^AS$20</f>
        <v>0</v>
      </c>
      <c r="AT23" s="105">
        <f>IFERROR(VLOOKUP(CONCATENATE($B$8,$B23),Motor!$B$64:$BB$167,AT$20+4,FALSE),)*(1+Prisjustering)^AT$20/(1+Justert_prisstigning)^AT$20</f>
        <v>0</v>
      </c>
      <c r="AU23" s="105">
        <f>IFERROR(VLOOKUP(CONCATENATE($B$8,$B23),Motor!$B$64:$BB$167,AU$20+4,FALSE),)*(1+Prisjustering)^AU$20/(1+Justert_prisstigning)^AU$20</f>
        <v>0</v>
      </c>
      <c r="AV23" s="105">
        <f>IFERROR(VLOOKUP(CONCATENATE($B$8,$B23),Motor!$B$64:$BB$167,AV$20+4,FALSE),)*(1+Prisjustering)^AV$20/(1+Justert_prisstigning)^AV$20</f>
        <v>0</v>
      </c>
      <c r="AW23" s="105">
        <f>IFERROR(VLOOKUP(CONCATENATE($B$8,$B23),Motor!$B$64:$BB$167,AW$20+4,FALSE),)*(1+Prisjustering)^AW$20/(1+Justert_prisstigning)^AW$20</f>
        <v>0</v>
      </c>
      <c r="AX23" s="105">
        <f>IFERROR(VLOOKUP(CONCATENATE($B$8,$B23),Motor!$B$64:$BB$167,AX$20+4,FALSE),)*(1+Prisjustering)^AX$20/(1+Justert_prisstigning)^AX$20</f>
        <v>0</v>
      </c>
      <c r="AY23" s="105">
        <f>IFERROR(VLOOKUP(CONCATENATE($B$8,$B23),Motor!$B$64:$BB$167,AY$20+4,FALSE),)*(1+Prisjustering)^AY$20/(1+Justert_prisstigning)^AY$20</f>
        <v>0</v>
      </c>
      <c r="AZ23" s="105">
        <f>IFERROR(VLOOKUP(CONCATENATE($B$8,$B23),Motor!$B$64:$BB$167,AZ$20+4,FALSE),)*(1+Prisjustering)^AZ$20/(1+Justert_prisstigning)^AZ$20</f>
        <v>0</v>
      </c>
      <c r="BA23" s="105">
        <f t="shared" si="1"/>
        <v>0</v>
      </c>
    </row>
    <row r="24" spans="2:53" s="37" customFormat="1" ht="12.75">
      <c r="B24" s="122" t="str">
        <f>+Motor!C98</f>
        <v>Driftsutgift 1 (per måned)</v>
      </c>
      <c r="C24" s="122" t="str">
        <f>+Motor!D98</f>
        <v>&lt;navn på driftsutgift&gt;</v>
      </c>
      <c r="D24" s="105">
        <f>IFERROR(VLOOKUP(CONCATENATE($B$8,$B24),Motor!$B$64:$BB$167,D$20+4,FALSE),)</f>
        <v>0</v>
      </c>
      <c r="E24" s="105">
        <f>IFERROR(VLOOKUP(CONCATENATE($B$8,$B24),Motor!$B$64:$BB$167,E$20+4,FALSE),)*(1+Prisjustering)^E$20/(1+Justert_prisstigning)^E$20</f>
        <v>0</v>
      </c>
      <c r="F24" s="105">
        <f>IFERROR(VLOOKUP(CONCATENATE($B$8,$B24),Motor!$B$64:$BB$167,F$20+4,FALSE),)*(1+Prisjustering)^F$20/(1+Justert_prisstigning)^F$20</f>
        <v>0</v>
      </c>
      <c r="G24" s="105">
        <f>IFERROR(VLOOKUP(CONCATENATE($B$8,$B24),Motor!$B$64:$BB$167,G$20+4,FALSE),)*(1+Prisjustering)^G$20/(1+Justert_prisstigning)^G$20</f>
        <v>0</v>
      </c>
      <c r="H24" s="105">
        <f>IFERROR(VLOOKUP(CONCATENATE($B$8,$B24),Motor!$B$64:$BB$167,H$20+4,FALSE),)*(1+Prisjustering)^H$20/(1+Justert_prisstigning)^H$20</f>
        <v>0</v>
      </c>
      <c r="I24" s="105">
        <f>IFERROR(VLOOKUP(CONCATENATE($B$8,$B24),Motor!$B$64:$BB$167,I$20+4,FALSE),)*(1+Prisjustering)^I$20/(1+Justert_prisstigning)^I$20</f>
        <v>0</v>
      </c>
      <c r="J24" s="105">
        <f>IFERROR(VLOOKUP(CONCATENATE($B$8,$B24),Motor!$B$64:$BB$167,J$20+4,FALSE),)*(1+Prisjustering)^J$20/(1+Justert_prisstigning)^J$20</f>
        <v>0</v>
      </c>
      <c r="K24" s="105">
        <f>IFERROR(VLOOKUP(CONCATENATE($B$8,$B24),Motor!$B$64:$BB$167,K$20+4,FALSE),)*(1+Prisjustering)^K$20/(1+Justert_prisstigning)^K$20</f>
        <v>0</v>
      </c>
      <c r="L24" s="105">
        <f>IFERROR(VLOOKUP(CONCATENATE($B$8,$B24),Motor!$B$64:$BB$167,L$20+4,FALSE),)*(1+Prisjustering)^L$20/(1+Justert_prisstigning)^L$20</f>
        <v>0</v>
      </c>
      <c r="M24" s="105">
        <f>IFERROR(VLOOKUP(CONCATENATE($B$8,$B24),Motor!$B$64:$BB$167,M$20+4,FALSE),)*(1+Prisjustering)^M$20/(1+Justert_prisstigning)^M$20</f>
        <v>0</v>
      </c>
      <c r="N24" s="105">
        <f>IFERROR(VLOOKUP(CONCATENATE($B$8,$B24),Motor!$B$64:$BB$167,N$20+4,FALSE),)*(1+Prisjustering)^N$20/(1+Justert_prisstigning)^N$20</f>
        <v>0</v>
      </c>
      <c r="O24" s="105">
        <f>IFERROR(VLOOKUP(CONCATENATE($B$8,$B24),Motor!$B$64:$BB$167,O$20+4,FALSE),)*(1+Prisjustering)^O$20/(1+Justert_prisstigning)^O$20</f>
        <v>0</v>
      </c>
      <c r="P24" s="105">
        <f>IFERROR(VLOOKUP(CONCATENATE($B$8,$B24),Motor!$B$64:$BB$167,P$20+4,FALSE),)*(1+Prisjustering)^P$20/(1+Justert_prisstigning)^P$20</f>
        <v>0</v>
      </c>
      <c r="Q24" s="105">
        <f>IFERROR(VLOOKUP(CONCATENATE($B$8,$B24),Motor!$B$64:$BB$167,Q$20+4,FALSE),)*(1+Prisjustering)^Q$20/(1+Justert_prisstigning)^Q$20</f>
        <v>0</v>
      </c>
      <c r="R24" s="105">
        <f>IFERROR(VLOOKUP(CONCATENATE($B$8,$B24),Motor!$B$64:$BB$167,R$20+4,FALSE),)*(1+Prisjustering)^R$20/(1+Justert_prisstigning)^R$20</f>
        <v>0</v>
      </c>
      <c r="S24" s="105">
        <f>IFERROR(VLOOKUP(CONCATENATE($B$8,$B24),Motor!$B$64:$BB$167,S$20+4,FALSE),)*(1+Prisjustering)^S$20/(1+Justert_prisstigning)^S$20</f>
        <v>0</v>
      </c>
      <c r="T24" s="105">
        <f>IFERROR(VLOOKUP(CONCATENATE($B$8,$B24),Motor!$B$64:$BB$167,T$20+4,FALSE),)*(1+Prisjustering)^T$20/(1+Justert_prisstigning)^T$20</f>
        <v>0</v>
      </c>
      <c r="U24" s="105">
        <f>IFERROR(VLOOKUP(CONCATENATE($B$8,$B24),Motor!$B$64:$BB$167,U$20+4,FALSE),)*(1+Prisjustering)^U$20/(1+Justert_prisstigning)^U$20</f>
        <v>0</v>
      </c>
      <c r="V24" s="105">
        <f>IFERROR(VLOOKUP(CONCATENATE($B$8,$B24),Motor!$B$64:$BB$167,V$20+4,FALSE),)*(1+Prisjustering)^V$20/(1+Justert_prisstigning)^V$20</f>
        <v>0</v>
      </c>
      <c r="W24" s="105">
        <f>IFERROR(VLOOKUP(CONCATENATE($B$8,$B24),Motor!$B$64:$BB$167,W$20+4,FALSE),)*(1+Prisjustering)^W$20/(1+Justert_prisstigning)^W$20</f>
        <v>0</v>
      </c>
      <c r="X24" s="105">
        <f>IFERROR(VLOOKUP(CONCATENATE($B$8,$B24),Motor!$B$64:$BB$167,X$20+4,FALSE),)*(1+Prisjustering)^X$20/(1+Justert_prisstigning)^X$20</f>
        <v>0</v>
      </c>
      <c r="Y24" s="105">
        <f>IFERROR(VLOOKUP(CONCATENATE($B$8,$B24),Motor!$B$64:$BB$167,Y$20+4,FALSE),)*(1+Prisjustering)^Y$20/(1+Justert_prisstigning)^Y$20</f>
        <v>0</v>
      </c>
      <c r="Z24" s="105">
        <f>IFERROR(VLOOKUP(CONCATENATE($B$8,$B24),Motor!$B$64:$BB$167,Z$20+4,FALSE),)*(1+Prisjustering)^Z$20/(1+Justert_prisstigning)^Z$20</f>
        <v>0</v>
      </c>
      <c r="AA24" s="105">
        <f>IFERROR(VLOOKUP(CONCATENATE($B$8,$B24),Motor!$B$64:$BB$167,AA$20+4,FALSE),)*(1+Prisjustering)^AA$20/(1+Justert_prisstigning)^AA$20</f>
        <v>0</v>
      </c>
      <c r="AB24" s="105">
        <f>IFERROR(VLOOKUP(CONCATENATE($B$8,$B24),Motor!$B$64:$BB$167,AB$20+4,FALSE),)*(1+Prisjustering)^AB$20/(1+Justert_prisstigning)^AB$20</f>
        <v>0</v>
      </c>
      <c r="AC24" s="105">
        <f>IFERROR(VLOOKUP(CONCATENATE($B$8,$B24),Motor!$B$64:$BB$167,AC$20+4,FALSE),)*(1+Prisjustering)^AC$20/(1+Justert_prisstigning)^AC$20</f>
        <v>0</v>
      </c>
      <c r="AD24" s="105">
        <f>IFERROR(VLOOKUP(CONCATENATE($B$8,$B24),Motor!$B$64:$BB$167,AD$20+4,FALSE),)*(1+Prisjustering)^AD$20/(1+Justert_prisstigning)^AD$20</f>
        <v>0</v>
      </c>
      <c r="AE24" s="105">
        <f>IFERROR(VLOOKUP(CONCATENATE($B$8,$B24),Motor!$B$64:$BB$167,AE$20+4,FALSE),)*(1+Prisjustering)^AE$20/(1+Justert_prisstigning)^AE$20</f>
        <v>0</v>
      </c>
      <c r="AF24" s="105">
        <f>IFERROR(VLOOKUP(CONCATENATE($B$8,$B24),Motor!$B$64:$BB$167,AF$20+4,FALSE),)*(1+Prisjustering)^AF$20/(1+Justert_prisstigning)^AF$20</f>
        <v>0</v>
      </c>
      <c r="AG24" s="105">
        <f>IFERROR(VLOOKUP(CONCATENATE($B$8,$B24),Motor!$B$64:$BB$167,AG$20+4,FALSE),)*(1+Prisjustering)^AG$20/(1+Justert_prisstigning)^AG$20</f>
        <v>0</v>
      </c>
      <c r="AH24" s="105">
        <f>IFERROR(VLOOKUP(CONCATENATE($B$8,$B24),Motor!$B$64:$BB$167,AH$20+4,FALSE),)*(1+Prisjustering)^AH$20/(1+Justert_prisstigning)^AH$20</f>
        <v>0</v>
      </c>
      <c r="AI24" s="105">
        <f>IFERROR(VLOOKUP(CONCATENATE($B$8,$B24),Motor!$B$64:$BB$167,AI$20+4,FALSE),)*(1+Prisjustering)^AI$20/(1+Justert_prisstigning)^AI$20</f>
        <v>0</v>
      </c>
      <c r="AJ24" s="105">
        <f>IFERROR(VLOOKUP(CONCATENATE($B$8,$B24),Motor!$B$64:$BB$167,AJ$20+4,FALSE),)*(1+Prisjustering)^AJ$20/(1+Justert_prisstigning)^AJ$20</f>
        <v>0</v>
      </c>
      <c r="AK24" s="105">
        <f>IFERROR(VLOOKUP(CONCATENATE($B$8,$B24),Motor!$B$64:$BB$167,AK$20+4,FALSE),)*(1+Prisjustering)^AK$20/(1+Justert_prisstigning)^AK$20</f>
        <v>0</v>
      </c>
      <c r="AL24" s="105">
        <f>IFERROR(VLOOKUP(CONCATENATE($B$8,$B24),Motor!$B$64:$BB$167,AL$20+4,FALSE),)*(1+Prisjustering)^AL$20/(1+Justert_prisstigning)^AL$20</f>
        <v>0</v>
      </c>
      <c r="AM24" s="105">
        <f>IFERROR(VLOOKUP(CONCATENATE($B$8,$B24),Motor!$B$64:$BB$167,AM$20+4,FALSE),)*(1+Prisjustering)^AM$20/(1+Justert_prisstigning)^AM$20</f>
        <v>0</v>
      </c>
      <c r="AN24" s="105">
        <f>IFERROR(VLOOKUP(CONCATENATE($B$8,$B24),Motor!$B$64:$BB$167,AN$20+4,FALSE),)*(1+Prisjustering)^AN$20/(1+Justert_prisstigning)^AN$20</f>
        <v>0</v>
      </c>
      <c r="AO24" s="105">
        <f>IFERROR(VLOOKUP(CONCATENATE($B$8,$B24),Motor!$B$64:$BB$167,AO$20+4,FALSE),)*(1+Prisjustering)^AO$20/(1+Justert_prisstigning)^AO$20</f>
        <v>0</v>
      </c>
      <c r="AP24" s="105">
        <f>IFERROR(VLOOKUP(CONCATENATE($B$8,$B24),Motor!$B$64:$BB$167,AP$20+4,FALSE),)*(1+Prisjustering)^AP$20/(1+Justert_prisstigning)^AP$20</f>
        <v>0</v>
      </c>
      <c r="AQ24" s="105">
        <f>IFERROR(VLOOKUP(CONCATENATE($B$8,$B24),Motor!$B$64:$BB$167,AQ$20+4,FALSE),)*(1+Prisjustering)^AQ$20/(1+Justert_prisstigning)^AQ$20</f>
        <v>0</v>
      </c>
      <c r="AR24" s="105">
        <f>IFERROR(VLOOKUP(CONCATENATE($B$8,$B24),Motor!$B$64:$BB$167,AR$20+4,FALSE),)*(1+Prisjustering)^AR$20/(1+Justert_prisstigning)^AR$20</f>
        <v>0</v>
      </c>
      <c r="AS24" s="105">
        <f>IFERROR(VLOOKUP(CONCATENATE($B$8,$B24),Motor!$B$64:$BB$167,AS$20+4,FALSE),)*(1+Prisjustering)^AS$20/(1+Justert_prisstigning)^AS$20</f>
        <v>0</v>
      </c>
      <c r="AT24" s="105">
        <f>IFERROR(VLOOKUP(CONCATENATE($B$8,$B24),Motor!$B$64:$BB$167,AT$20+4,FALSE),)*(1+Prisjustering)^AT$20/(1+Justert_prisstigning)^AT$20</f>
        <v>0</v>
      </c>
      <c r="AU24" s="105">
        <f>IFERROR(VLOOKUP(CONCATENATE($B$8,$B24),Motor!$B$64:$BB$167,AU$20+4,FALSE),)*(1+Prisjustering)^AU$20/(1+Justert_prisstigning)^AU$20</f>
        <v>0</v>
      </c>
      <c r="AV24" s="105">
        <f>IFERROR(VLOOKUP(CONCATENATE($B$8,$B24),Motor!$B$64:$BB$167,AV$20+4,FALSE),)*(1+Prisjustering)^AV$20/(1+Justert_prisstigning)^AV$20</f>
        <v>0</v>
      </c>
      <c r="AW24" s="105">
        <f>IFERROR(VLOOKUP(CONCATENATE($B$8,$B24),Motor!$B$64:$BB$167,AW$20+4,FALSE),)*(1+Prisjustering)^AW$20/(1+Justert_prisstigning)^AW$20</f>
        <v>0</v>
      </c>
      <c r="AX24" s="105">
        <f>IFERROR(VLOOKUP(CONCATENATE($B$8,$B24),Motor!$B$64:$BB$167,AX$20+4,FALSE),)*(1+Prisjustering)^AX$20/(1+Justert_prisstigning)^AX$20</f>
        <v>0</v>
      </c>
      <c r="AY24" s="105">
        <f>IFERROR(VLOOKUP(CONCATENATE($B$8,$B24),Motor!$B$64:$BB$167,AY$20+4,FALSE),)*(1+Prisjustering)^AY$20/(1+Justert_prisstigning)^AY$20</f>
        <v>0</v>
      </c>
      <c r="AZ24" s="105">
        <f>IFERROR(VLOOKUP(CONCATENATE($B$8,$B24),Motor!$B$64:$BB$167,AZ$20+4,FALSE),)*(1+Prisjustering)^AZ$20/(1+Justert_prisstigning)^AZ$20</f>
        <v>0</v>
      </c>
      <c r="BA24" s="105">
        <f t="shared" si="1"/>
        <v>0</v>
      </c>
    </row>
    <row r="25" spans="2:53" s="37" customFormat="1" ht="12.75">
      <c r="B25" s="122" t="str">
        <f>+Motor!C99</f>
        <v>Driftsutgift 2 (per måned)</v>
      </c>
      <c r="C25" s="122">
        <f>+Motor!D99</f>
        <v>0</v>
      </c>
      <c r="D25" s="105">
        <f>IFERROR(VLOOKUP(CONCATENATE($B$8,$B25),Motor!$B$64:$BB$167,D$20+4,FALSE),)</f>
        <v>0</v>
      </c>
      <c r="E25" s="105">
        <f>IFERROR(VLOOKUP(CONCATENATE($B$8,$B25),Motor!$B$64:$BB$167,E$20+4,FALSE),)*(1+Prisjustering)^E$20/(1+Justert_prisstigning)^E$20</f>
        <v>0</v>
      </c>
      <c r="F25" s="105">
        <f>IFERROR(VLOOKUP(CONCATENATE($B$8,$B25),Motor!$B$64:$BB$167,F$20+4,FALSE),)*(1+Prisjustering)^F$20/(1+Justert_prisstigning)^F$20</f>
        <v>0</v>
      </c>
      <c r="G25" s="105">
        <f>IFERROR(VLOOKUP(CONCATENATE($B$8,$B25),Motor!$B$64:$BB$167,G$20+4,FALSE),)*(1+Prisjustering)^G$20/(1+Justert_prisstigning)^G$20</f>
        <v>0</v>
      </c>
      <c r="H25" s="105">
        <f>IFERROR(VLOOKUP(CONCATENATE($B$8,$B25),Motor!$B$64:$BB$167,H$20+4,FALSE),)*(1+Prisjustering)^H$20/(1+Justert_prisstigning)^H$20</f>
        <v>0</v>
      </c>
      <c r="I25" s="105">
        <f>IFERROR(VLOOKUP(CONCATENATE($B$8,$B25),Motor!$B$64:$BB$167,I$20+4,FALSE),)*(1+Prisjustering)^I$20/(1+Justert_prisstigning)^I$20</f>
        <v>0</v>
      </c>
      <c r="J25" s="105">
        <f>IFERROR(VLOOKUP(CONCATENATE($B$8,$B25),Motor!$B$64:$BB$167,J$20+4,FALSE),)*(1+Prisjustering)^J$20/(1+Justert_prisstigning)^J$20</f>
        <v>0</v>
      </c>
      <c r="K25" s="105">
        <f>IFERROR(VLOOKUP(CONCATENATE($B$8,$B25),Motor!$B$64:$BB$167,K$20+4,FALSE),)*(1+Prisjustering)^K$20/(1+Justert_prisstigning)^K$20</f>
        <v>0</v>
      </c>
      <c r="L25" s="105">
        <f>IFERROR(VLOOKUP(CONCATENATE($B$8,$B25),Motor!$B$64:$BB$167,L$20+4,FALSE),)*(1+Prisjustering)^L$20/(1+Justert_prisstigning)^L$20</f>
        <v>0</v>
      </c>
      <c r="M25" s="105">
        <f>IFERROR(VLOOKUP(CONCATENATE($B$8,$B25),Motor!$B$64:$BB$167,M$20+4,FALSE),)*(1+Prisjustering)^M$20/(1+Justert_prisstigning)^M$20</f>
        <v>0</v>
      </c>
      <c r="N25" s="105">
        <f>IFERROR(VLOOKUP(CONCATENATE($B$8,$B25),Motor!$B$64:$BB$167,N$20+4,FALSE),)*(1+Prisjustering)^N$20/(1+Justert_prisstigning)^N$20</f>
        <v>0</v>
      </c>
      <c r="O25" s="105">
        <f>IFERROR(VLOOKUP(CONCATENATE($B$8,$B25),Motor!$B$64:$BB$167,O$20+4,FALSE),)*(1+Prisjustering)^O$20/(1+Justert_prisstigning)^O$20</f>
        <v>0</v>
      </c>
      <c r="P25" s="105">
        <f>IFERROR(VLOOKUP(CONCATENATE($B$8,$B25),Motor!$B$64:$BB$167,P$20+4,FALSE),)*(1+Prisjustering)^P$20/(1+Justert_prisstigning)^P$20</f>
        <v>0</v>
      </c>
      <c r="Q25" s="105">
        <f>IFERROR(VLOOKUP(CONCATENATE($B$8,$B25),Motor!$B$64:$BB$167,Q$20+4,FALSE),)*(1+Prisjustering)^Q$20/(1+Justert_prisstigning)^Q$20</f>
        <v>0</v>
      </c>
      <c r="R25" s="105">
        <f>IFERROR(VLOOKUP(CONCATENATE($B$8,$B25),Motor!$B$64:$BB$167,R$20+4,FALSE),)*(1+Prisjustering)^R$20/(1+Justert_prisstigning)^R$20</f>
        <v>0</v>
      </c>
      <c r="S25" s="105">
        <f>IFERROR(VLOOKUP(CONCATENATE($B$8,$B25),Motor!$B$64:$BB$167,S$20+4,FALSE),)*(1+Prisjustering)^S$20/(1+Justert_prisstigning)^S$20</f>
        <v>0</v>
      </c>
      <c r="T25" s="105">
        <f>IFERROR(VLOOKUP(CONCATENATE($B$8,$B25),Motor!$B$64:$BB$167,T$20+4,FALSE),)*(1+Prisjustering)^T$20/(1+Justert_prisstigning)^T$20</f>
        <v>0</v>
      </c>
      <c r="U25" s="105">
        <f>IFERROR(VLOOKUP(CONCATENATE($B$8,$B25),Motor!$B$64:$BB$167,U$20+4,FALSE),)*(1+Prisjustering)^U$20/(1+Justert_prisstigning)^U$20</f>
        <v>0</v>
      </c>
      <c r="V25" s="105">
        <f>IFERROR(VLOOKUP(CONCATENATE($B$8,$B25),Motor!$B$64:$BB$167,V$20+4,FALSE),)*(1+Prisjustering)^V$20/(1+Justert_prisstigning)^V$20</f>
        <v>0</v>
      </c>
      <c r="W25" s="105">
        <f>IFERROR(VLOOKUP(CONCATENATE($B$8,$B25),Motor!$B$64:$BB$167,W$20+4,FALSE),)*(1+Prisjustering)^W$20/(1+Justert_prisstigning)^W$20</f>
        <v>0</v>
      </c>
      <c r="X25" s="105">
        <f>IFERROR(VLOOKUP(CONCATENATE($B$8,$B25),Motor!$B$64:$BB$167,X$20+4,FALSE),)*(1+Prisjustering)^X$20/(1+Justert_prisstigning)^X$20</f>
        <v>0</v>
      </c>
      <c r="Y25" s="105">
        <f>IFERROR(VLOOKUP(CONCATENATE($B$8,$B25),Motor!$B$64:$BB$167,Y$20+4,FALSE),)*(1+Prisjustering)^Y$20/(1+Justert_prisstigning)^Y$20</f>
        <v>0</v>
      </c>
      <c r="Z25" s="105">
        <f>IFERROR(VLOOKUP(CONCATENATE($B$8,$B25),Motor!$B$64:$BB$167,Z$20+4,FALSE),)*(1+Prisjustering)^Z$20/(1+Justert_prisstigning)^Z$20</f>
        <v>0</v>
      </c>
      <c r="AA25" s="105">
        <f>IFERROR(VLOOKUP(CONCATENATE($B$8,$B25),Motor!$B$64:$BB$167,AA$20+4,FALSE),)*(1+Prisjustering)^AA$20/(1+Justert_prisstigning)^AA$20</f>
        <v>0</v>
      </c>
      <c r="AB25" s="105">
        <f>IFERROR(VLOOKUP(CONCATENATE($B$8,$B25),Motor!$B$64:$BB$167,AB$20+4,FALSE),)*(1+Prisjustering)^AB$20/(1+Justert_prisstigning)^AB$20</f>
        <v>0</v>
      </c>
      <c r="AC25" s="105">
        <f>IFERROR(VLOOKUP(CONCATENATE($B$8,$B25),Motor!$B$64:$BB$167,AC$20+4,FALSE),)*(1+Prisjustering)^AC$20/(1+Justert_prisstigning)^AC$20</f>
        <v>0</v>
      </c>
      <c r="AD25" s="105">
        <f>IFERROR(VLOOKUP(CONCATENATE($B$8,$B25),Motor!$B$64:$BB$167,AD$20+4,FALSE),)*(1+Prisjustering)^AD$20/(1+Justert_prisstigning)^AD$20</f>
        <v>0</v>
      </c>
      <c r="AE25" s="105">
        <f>IFERROR(VLOOKUP(CONCATENATE($B$8,$B25),Motor!$B$64:$BB$167,AE$20+4,FALSE),)*(1+Prisjustering)^AE$20/(1+Justert_prisstigning)^AE$20</f>
        <v>0</v>
      </c>
      <c r="AF25" s="105">
        <f>IFERROR(VLOOKUP(CONCATENATE($B$8,$B25),Motor!$B$64:$BB$167,AF$20+4,FALSE),)*(1+Prisjustering)^AF$20/(1+Justert_prisstigning)^AF$20</f>
        <v>0</v>
      </c>
      <c r="AG25" s="105">
        <f>IFERROR(VLOOKUP(CONCATENATE($B$8,$B25),Motor!$B$64:$BB$167,AG$20+4,FALSE),)*(1+Prisjustering)^AG$20/(1+Justert_prisstigning)^AG$20</f>
        <v>0</v>
      </c>
      <c r="AH25" s="105">
        <f>IFERROR(VLOOKUP(CONCATENATE($B$8,$B25),Motor!$B$64:$BB$167,AH$20+4,FALSE),)*(1+Prisjustering)^AH$20/(1+Justert_prisstigning)^AH$20</f>
        <v>0</v>
      </c>
      <c r="AI25" s="105">
        <f>IFERROR(VLOOKUP(CONCATENATE($B$8,$B25),Motor!$B$64:$BB$167,AI$20+4,FALSE),)*(1+Prisjustering)^AI$20/(1+Justert_prisstigning)^AI$20</f>
        <v>0</v>
      </c>
      <c r="AJ25" s="105">
        <f>IFERROR(VLOOKUP(CONCATENATE($B$8,$B25),Motor!$B$64:$BB$167,AJ$20+4,FALSE),)*(1+Prisjustering)^AJ$20/(1+Justert_prisstigning)^AJ$20</f>
        <v>0</v>
      </c>
      <c r="AK25" s="105">
        <f>IFERROR(VLOOKUP(CONCATENATE($B$8,$B25),Motor!$B$64:$BB$167,AK$20+4,FALSE),)*(1+Prisjustering)^AK$20/(1+Justert_prisstigning)^AK$20</f>
        <v>0</v>
      </c>
      <c r="AL25" s="105">
        <f>IFERROR(VLOOKUP(CONCATENATE($B$8,$B25),Motor!$B$64:$BB$167,AL$20+4,FALSE),)*(1+Prisjustering)^AL$20/(1+Justert_prisstigning)^AL$20</f>
        <v>0</v>
      </c>
      <c r="AM25" s="105">
        <f>IFERROR(VLOOKUP(CONCATENATE($B$8,$B25),Motor!$B$64:$BB$167,AM$20+4,FALSE),)*(1+Prisjustering)^AM$20/(1+Justert_prisstigning)^AM$20</f>
        <v>0</v>
      </c>
      <c r="AN25" s="105">
        <f>IFERROR(VLOOKUP(CONCATENATE($B$8,$B25),Motor!$B$64:$BB$167,AN$20+4,FALSE),)*(1+Prisjustering)^AN$20/(1+Justert_prisstigning)^AN$20</f>
        <v>0</v>
      </c>
      <c r="AO25" s="105">
        <f>IFERROR(VLOOKUP(CONCATENATE($B$8,$B25),Motor!$B$64:$BB$167,AO$20+4,FALSE),)*(1+Prisjustering)^AO$20/(1+Justert_prisstigning)^AO$20</f>
        <v>0</v>
      </c>
      <c r="AP25" s="105">
        <f>IFERROR(VLOOKUP(CONCATENATE($B$8,$B25),Motor!$B$64:$BB$167,AP$20+4,FALSE),)*(1+Prisjustering)^AP$20/(1+Justert_prisstigning)^AP$20</f>
        <v>0</v>
      </c>
      <c r="AQ25" s="105">
        <f>IFERROR(VLOOKUP(CONCATENATE($B$8,$B25),Motor!$B$64:$BB$167,AQ$20+4,FALSE),)*(1+Prisjustering)^AQ$20/(1+Justert_prisstigning)^AQ$20</f>
        <v>0</v>
      </c>
      <c r="AR25" s="105">
        <f>IFERROR(VLOOKUP(CONCATENATE($B$8,$B25),Motor!$B$64:$BB$167,AR$20+4,FALSE),)*(1+Prisjustering)^AR$20/(1+Justert_prisstigning)^AR$20</f>
        <v>0</v>
      </c>
      <c r="AS25" s="105">
        <f>IFERROR(VLOOKUP(CONCATENATE($B$8,$B25),Motor!$B$64:$BB$167,AS$20+4,FALSE),)*(1+Prisjustering)^AS$20/(1+Justert_prisstigning)^AS$20</f>
        <v>0</v>
      </c>
      <c r="AT25" s="105">
        <f>IFERROR(VLOOKUP(CONCATENATE($B$8,$B25),Motor!$B$64:$BB$167,AT$20+4,FALSE),)*(1+Prisjustering)^AT$20/(1+Justert_prisstigning)^AT$20</f>
        <v>0</v>
      </c>
      <c r="AU25" s="105">
        <f>IFERROR(VLOOKUP(CONCATENATE($B$8,$B25),Motor!$B$64:$BB$167,AU$20+4,FALSE),)*(1+Prisjustering)^AU$20/(1+Justert_prisstigning)^AU$20</f>
        <v>0</v>
      </c>
      <c r="AV25" s="105">
        <f>IFERROR(VLOOKUP(CONCATENATE($B$8,$B25),Motor!$B$64:$BB$167,AV$20+4,FALSE),)*(1+Prisjustering)^AV$20/(1+Justert_prisstigning)^AV$20</f>
        <v>0</v>
      </c>
      <c r="AW25" s="105">
        <f>IFERROR(VLOOKUP(CONCATENATE($B$8,$B25),Motor!$B$64:$BB$167,AW$20+4,FALSE),)*(1+Prisjustering)^AW$20/(1+Justert_prisstigning)^AW$20</f>
        <v>0</v>
      </c>
      <c r="AX25" s="105">
        <f>IFERROR(VLOOKUP(CONCATENATE($B$8,$B25),Motor!$B$64:$BB$167,AX$20+4,FALSE),)*(1+Prisjustering)^AX$20/(1+Justert_prisstigning)^AX$20</f>
        <v>0</v>
      </c>
      <c r="AY25" s="105">
        <f>IFERROR(VLOOKUP(CONCATENATE($B$8,$B25),Motor!$B$64:$BB$167,AY$20+4,FALSE),)*(1+Prisjustering)^AY$20/(1+Justert_prisstigning)^AY$20</f>
        <v>0</v>
      </c>
      <c r="AZ25" s="105">
        <f>IFERROR(VLOOKUP(CONCATENATE($B$8,$B25),Motor!$B$64:$BB$167,AZ$20+4,FALSE),)*(1+Prisjustering)^AZ$20/(1+Justert_prisstigning)^AZ$20</f>
        <v>0</v>
      </c>
      <c r="BA25" s="105">
        <f t="shared" si="1"/>
        <v>0</v>
      </c>
    </row>
    <row r="26" spans="2:53" s="37" customFormat="1" ht="12.75">
      <c r="B26" s="122" t="str">
        <f>+Motor!C100</f>
        <v>Driftsutgift 3 (per måned)</v>
      </c>
      <c r="C26" s="122">
        <f>+Motor!D100</f>
        <v>0</v>
      </c>
      <c r="D26" s="105">
        <f>IFERROR(VLOOKUP(CONCATENATE($B$8,$B26),Motor!$B$64:$BB$167,D$20+4,FALSE),)</f>
        <v>0</v>
      </c>
      <c r="E26" s="105">
        <f>IFERROR(VLOOKUP(CONCATENATE($B$8,$B26),Motor!$B$64:$BB$167,E$20+4,FALSE),)*(1+Prisjustering)^E$20/(1+Justert_prisstigning)^E$20</f>
        <v>0</v>
      </c>
      <c r="F26" s="105">
        <f>IFERROR(VLOOKUP(CONCATENATE($B$8,$B26),Motor!$B$64:$BB$167,F$20+4,FALSE),)*(1+Prisjustering)^F$20/(1+Justert_prisstigning)^F$20</f>
        <v>0</v>
      </c>
      <c r="G26" s="105">
        <f>IFERROR(VLOOKUP(CONCATENATE($B$8,$B26),Motor!$B$64:$BB$167,G$20+4,FALSE),)*(1+Prisjustering)^G$20/(1+Justert_prisstigning)^G$20</f>
        <v>0</v>
      </c>
      <c r="H26" s="105">
        <f>IFERROR(VLOOKUP(CONCATENATE($B$8,$B26),Motor!$B$64:$BB$167,H$20+4,FALSE),)*(1+Prisjustering)^H$20/(1+Justert_prisstigning)^H$20</f>
        <v>0</v>
      </c>
      <c r="I26" s="105">
        <f>IFERROR(VLOOKUP(CONCATENATE($B$8,$B26),Motor!$B$64:$BB$167,I$20+4,FALSE),)*(1+Prisjustering)^I$20/(1+Justert_prisstigning)^I$20</f>
        <v>0</v>
      </c>
      <c r="J26" s="105">
        <f>IFERROR(VLOOKUP(CONCATENATE($B$8,$B26),Motor!$B$64:$BB$167,J$20+4,FALSE),)*(1+Prisjustering)^J$20/(1+Justert_prisstigning)^J$20</f>
        <v>0</v>
      </c>
      <c r="K26" s="105">
        <f>IFERROR(VLOOKUP(CONCATENATE($B$8,$B26),Motor!$B$64:$BB$167,K$20+4,FALSE),)*(1+Prisjustering)^K$20/(1+Justert_prisstigning)^K$20</f>
        <v>0</v>
      </c>
      <c r="L26" s="105">
        <f>IFERROR(VLOOKUP(CONCATENATE($B$8,$B26),Motor!$B$64:$BB$167,L$20+4,FALSE),)*(1+Prisjustering)^L$20/(1+Justert_prisstigning)^L$20</f>
        <v>0</v>
      </c>
      <c r="M26" s="105">
        <f>IFERROR(VLOOKUP(CONCATENATE($B$8,$B26),Motor!$B$64:$BB$167,M$20+4,FALSE),)*(1+Prisjustering)^M$20/(1+Justert_prisstigning)^M$20</f>
        <v>0</v>
      </c>
      <c r="N26" s="105">
        <f>IFERROR(VLOOKUP(CONCATENATE($B$8,$B26),Motor!$B$64:$BB$167,N$20+4,FALSE),)*(1+Prisjustering)^N$20/(1+Justert_prisstigning)^N$20</f>
        <v>0</v>
      </c>
      <c r="O26" s="105">
        <f>IFERROR(VLOOKUP(CONCATENATE($B$8,$B26),Motor!$B$64:$BB$167,O$20+4,FALSE),)*(1+Prisjustering)^O$20/(1+Justert_prisstigning)^O$20</f>
        <v>0</v>
      </c>
      <c r="P26" s="105">
        <f>IFERROR(VLOOKUP(CONCATENATE($B$8,$B26),Motor!$B$64:$BB$167,P$20+4,FALSE),)*(1+Prisjustering)^P$20/(1+Justert_prisstigning)^P$20</f>
        <v>0</v>
      </c>
      <c r="Q26" s="105">
        <f>IFERROR(VLOOKUP(CONCATENATE($B$8,$B26),Motor!$B$64:$BB$167,Q$20+4,FALSE),)*(1+Prisjustering)^Q$20/(1+Justert_prisstigning)^Q$20</f>
        <v>0</v>
      </c>
      <c r="R26" s="105">
        <f>IFERROR(VLOOKUP(CONCATENATE($B$8,$B26),Motor!$B$64:$BB$167,R$20+4,FALSE),)*(1+Prisjustering)^R$20/(1+Justert_prisstigning)^R$20</f>
        <v>0</v>
      </c>
      <c r="S26" s="105">
        <f>IFERROR(VLOOKUP(CONCATENATE($B$8,$B26),Motor!$B$64:$BB$167,S$20+4,FALSE),)*(1+Prisjustering)^S$20/(1+Justert_prisstigning)^S$20</f>
        <v>0</v>
      </c>
      <c r="T26" s="105">
        <f>IFERROR(VLOOKUP(CONCATENATE($B$8,$B26),Motor!$B$64:$BB$167,T$20+4,FALSE),)*(1+Prisjustering)^T$20/(1+Justert_prisstigning)^T$20</f>
        <v>0</v>
      </c>
      <c r="U26" s="105">
        <f>IFERROR(VLOOKUP(CONCATENATE($B$8,$B26),Motor!$B$64:$BB$167,U$20+4,FALSE),)*(1+Prisjustering)^U$20/(1+Justert_prisstigning)^U$20</f>
        <v>0</v>
      </c>
      <c r="V26" s="105">
        <f>IFERROR(VLOOKUP(CONCATENATE($B$8,$B26),Motor!$B$64:$BB$167,V$20+4,FALSE),)*(1+Prisjustering)^V$20/(1+Justert_prisstigning)^V$20</f>
        <v>0</v>
      </c>
      <c r="W26" s="105">
        <f>IFERROR(VLOOKUP(CONCATENATE($B$8,$B26),Motor!$B$64:$BB$167,W$20+4,FALSE),)*(1+Prisjustering)^W$20/(1+Justert_prisstigning)^W$20</f>
        <v>0</v>
      </c>
      <c r="X26" s="105">
        <f>IFERROR(VLOOKUP(CONCATENATE($B$8,$B26),Motor!$B$64:$BB$167,X$20+4,FALSE),)*(1+Prisjustering)^X$20/(1+Justert_prisstigning)^X$20</f>
        <v>0</v>
      </c>
      <c r="Y26" s="105">
        <f>IFERROR(VLOOKUP(CONCATENATE($B$8,$B26),Motor!$B$64:$BB$167,Y$20+4,FALSE),)*(1+Prisjustering)^Y$20/(1+Justert_prisstigning)^Y$20</f>
        <v>0</v>
      </c>
      <c r="Z26" s="105">
        <f>IFERROR(VLOOKUP(CONCATENATE($B$8,$B26),Motor!$B$64:$BB$167,Z$20+4,FALSE),)*(1+Prisjustering)^Z$20/(1+Justert_prisstigning)^Z$20</f>
        <v>0</v>
      </c>
      <c r="AA26" s="105">
        <f>IFERROR(VLOOKUP(CONCATENATE($B$8,$B26),Motor!$B$64:$BB$167,AA$20+4,FALSE),)*(1+Prisjustering)^AA$20/(1+Justert_prisstigning)^AA$20</f>
        <v>0</v>
      </c>
      <c r="AB26" s="105">
        <f>IFERROR(VLOOKUP(CONCATENATE($B$8,$B26),Motor!$B$64:$BB$167,AB$20+4,FALSE),)*(1+Prisjustering)^AB$20/(1+Justert_prisstigning)^AB$20</f>
        <v>0</v>
      </c>
      <c r="AC26" s="105">
        <f>IFERROR(VLOOKUP(CONCATENATE($B$8,$B26),Motor!$B$64:$BB$167,AC$20+4,FALSE),)*(1+Prisjustering)^AC$20/(1+Justert_prisstigning)^AC$20</f>
        <v>0</v>
      </c>
      <c r="AD26" s="105">
        <f>IFERROR(VLOOKUP(CONCATENATE($B$8,$B26),Motor!$B$64:$BB$167,AD$20+4,FALSE),)*(1+Prisjustering)^AD$20/(1+Justert_prisstigning)^AD$20</f>
        <v>0</v>
      </c>
      <c r="AE26" s="105">
        <f>IFERROR(VLOOKUP(CONCATENATE($B$8,$B26),Motor!$B$64:$BB$167,AE$20+4,FALSE),)*(1+Prisjustering)^AE$20/(1+Justert_prisstigning)^AE$20</f>
        <v>0</v>
      </c>
      <c r="AF26" s="105">
        <f>IFERROR(VLOOKUP(CONCATENATE($B$8,$B26),Motor!$B$64:$BB$167,AF$20+4,FALSE),)*(1+Prisjustering)^AF$20/(1+Justert_prisstigning)^AF$20</f>
        <v>0</v>
      </c>
      <c r="AG26" s="105">
        <f>IFERROR(VLOOKUP(CONCATENATE($B$8,$B26),Motor!$B$64:$BB$167,AG$20+4,FALSE),)*(1+Prisjustering)^AG$20/(1+Justert_prisstigning)^AG$20</f>
        <v>0</v>
      </c>
      <c r="AH26" s="105">
        <f>IFERROR(VLOOKUP(CONCATENATE($B$8,$B26),Motor!$B$64:$BB$167,AH$20+4,FALSE),)*(1+Prisjustering)^AH$20/(1+Justert_prisstigning)^AH$20</f>
        <v>0</v>
      </c>
      <c r="AI26" s="105">
        <f>IFERROR(VLOOKUP(CONCATENATE($B$8,$B26),Motor!$B$64:$BB$167,AI$20+4,FALSE),)*(1+Prisjustering)^AI$20/(1+Justert_prisstigning)^AI$20</f>
        <v>0</v>
      </c>
      <c r="AJ26" s="105">
        <f>IFERROR(VLOOKUP(CONCATENATE($B$8,$B26),Motor!$B$64:$BB$167,AJ$20+4,FALSE),)*(1+Prisjustering)^AJ$20/(1+Justert_prisstigning)^AJ$20</f>
        <v>0</v>
      </c>
      <c r="AK26" s="105">
        <f>IFERROR(VLOOKUP(CONCATENATE($B$8,$B26),Motor!$B$64:$BB$167,AK$20+4,FALSE),)*(1+Prisjustering)^AK$20/(1+Justert_prisstigning)^AK$20</f>
        <v>0</v>
      </c>
      <c r="AL26" s="105">
        <f>IFERROR(VLOOKUP(CONCATENATE($B$8,$B26),Motor!$B$64:$BB$167,AL$20+4,FALSE),)*(1+Prisjustering)^AL$20/(1+Justert_prisstigning)^AL$20</f>
        <v>0</v>
      </c>
      <c r="AM26" s="105">
        <f>IFERROR(VLOOKUP(CONCATENATE($B$8,$B26),Motor!$B$64:$BB$167,AM$20+4,FALSE),)*(1+Prisjustering)^AM$20/(1+Justert_prisstigning)^AM$20</f>
        <v>0</v>
      </c>
      <c r="AN26" s="105">
        <f>IFERROR(VLOOKUP(CONCATENATE($B$8,$B26),Motor!$B$64:$BB$167,AN$20+4,FALSE),)*(1+Prisjustering)^AN$20/(1+Justert_prisstigning)^AN$20</f>
        <v>0</v>
      </c>
      <c r="AO26" s="105">
        <f>IFERROR(VLOOKUP(CONCATENATE($B$8,$B26),Motor!$B$64:$BB$167,AO$20+4,FALSE),)*(1+Prisjustering)^AO$20/(1+Justert_prisstigning)^AO$20</f>
        <v>0</v>
      </c>
      <c r="AP26" s="105">
        <f>IFERROR(VLOOKUP(CONCATENATE($B$8,$B26),Motor!$B$64:$BB$167,AP$20+4,FALSE),)*(1+Prisjustering)^AP$20/(1+Justert_prisstigning)^AP$20</f>
        <v>0</v>
      </c>
      <c r="AQ26" s="105">
        <f>IFERROR(VLOOKUP(CONCATENATE($B$8,$B26),Motor!$B$64:$BB$167,AQ$20+4,FALSE),)*(1+Prisjustering)^AQ$20/(1+Justert_prisstigning)^AQ$20</f>
        <v>0</v>
      </c>
      <c r="AR26" s="105">
        <f>IFERROR(VLOOKUP(CONCATENATE($B$8,$B26),Motor!$B$64:$BB$167,AR$20+4,FALSE),)*(1+Prisjustering)^AR$20/(1+Justert_prisstigning)^AR$20</f>
        <v>0</v>
      </c>
      <c r="AS26" s="105">
        <f>IFERROR(VLOOKUP(CONCATENATE($B$8,$B26),Motor!$B$64:$BB$167,AS$20+4,FALSE),)*(1+Prisjustering)^AS$20/(1+Justert_prisstigning)^AS$20</f>
        <v>0</v>
      </c>
      <c r="AT26" s="105">
        <f>IFERROR(VLOOKUP(CONCATENATE($B$8,$B26),Motor!$B$64:$BB$167,AT$20+4,FALSE),)*(1+Prisjustering)^AT$20/(1+Justert_prisstigning)^AT$20</f>
        <v>0</v>
      </c>
      <c r="AU26" s="105">
        <f>IFERROR(VLOOKUP(CONCATENATE($B$8,$B26),Motor!$B$64:$BB$167,AU$20+4,FALSE),)*(1+Prisjustering)^AU$20/(1+Justert_prisstigning)^AU$20</f>
        <v>0</v>
      </c>
      <c r="AV26" s="105">
        <f>IFERROR(VLOOKUP(CONCATENATE($B$8,$B26),Motor!$B$64:$BB$167,AV$20+4,FALSE),)*(1+Prisjustering)^AV$20/(1+Justert_prisstigning)^AV$20</f>
        <v>0</v>
      </c>
      <c r="AW26" s="105">
        <f>IFERROR(VLOOKUP(CONCATENATE($B$8,$B26),Motor!$B$64:$BB$167,AW$20+4,FALSE),)*(1+Prisjustering)^AW$20/(1+Justert_prisstigning)^AW$20</f>
        <v>0</v>
      </c>
      <c r="AX26" s="105">
        <f>IFERROR(VLOOKUP(CONCATENATE($B$8,$B26),Motor!$B$64:$BB$167,AX$20+4,FALSE),)*(1+Prisjustering)^AX$20/(1+Justert_prisstigning)^AX$20</f>
        <v>0</v>
      </c>
      <c r="AY26" s="105">
        <f>IFERROR(VLOOKUP(CONCATENATE($B$8,$B26),Motor!$B$64:$BB$167,AY$20+4,FALSE),)*(1+Prisjustering)^AY$20/(1+Justert_prisstigning)^AY$20</f>
        <v>0</v>
      </c>
      <c r="AZ26" s="105">
        <f>IFERROR(VLOOKUP(CONCATENATE($B$8,$B26),Motor!$B$64:$BB$167,AZ$20+4,FALSE),)*(1+Prisjustering)^AZ$20/(1+Justert_prisstigning)^AZ$20</f>
        <v>0</v>
      </c>
      <c r="BA26" s="105">
        <f t="shared" si="1"/>
        <v>0</v>
      </c>
    </row>
    <row r="27" spans="2:53" s="37" customFormat="1" ht="12.75">
      <c r="B27" s="122" t="str">
        <f>+Motor!C101</f>
        <v>Driftsutgift 4 (per måned)</v>
      </c>
      <c r="C27" s="122">
        <f>+Motor!D101</f>
        <v>0</v>
      </c>
      <c r="D27" s="105">
        <f>IFERROR(VLOOKUP(CONCATENATE($B$8,$B27),Motor!$B$64:$BB$167,D$20+4,FALSE),)</f>
        <v>0</v>
      </c>
      <c r="E27" s="105">
        <f>IFERROR(VLOOKUP(CONCATENATE($B$8,$B27),Motor!$B$64:$BB$167,E$20+4,FALSE),)*(1+Prisjustering)^E$20/(1+Justert_prisstigning)^E$20</f>
        <v>0</v>
      </c>
      <c r="F27" s="105">
        <f>IFERROR(VLOOKUP(CONCATENATE($B$8,$B27),Motor!$B$64:$BB$167,F$20+4,FALSE),)*(1+Prisjustering)^F$20/(1+Justert_prisstigning)^F$20</f>
        <v>0</v>
      </c>
      <c r="G27" s="105">
        <f>IFERROR(VLOOKUP(CONCATENATE($B$8,$B27),Motor!$B$64:$BB$167,G$20+4,FALSE),)*(1+Prisjustering)^G$20/(1+Justert_prisstigning)^G$20</f>
        <v>0</v>
      </c>
      <c r="H27" s="105">
        <f>IFERROR(VLOOKUP(CONCATENATE($B$8,$B27),Motor!$B$64:$BB$167,H$20+4,FALSE),)*(1+Prisjustering)^H$20/(1+Justert_prisstigning)^H$20</f>
        <v>0</v>
      </c>
      <c r="I27" s="105">
        <f>IFERROR(VLOOKUP(CONCATENATE($B$8,$B27),Motor!$B$64:$BB$167,I$20+4,FALSE),)*(1+Prisjustering)^I$20/(1+Justert_prisstigning)^I$20</f>
        <v>0</v>
      </c>
      <c r="J27" s="105">
        <f>IFERROR(VLOOKUP(CONCATENATE($B$8,$B27),Motor!$B$64:$BB$167,J$20+4,FALSE),)*(1+Prisjustering)^J$20/(1+Justert_prisstigning)^J$20</f>
        <v>0</v>
      </c>
      <c r="K27" s="105">
        <f>IFERROR(VLOOKUP(CONCATENATE($B$8,$B27),Motor!$B$64:$BB$167,K$20+4,FALSE),)*(1+Prisjustering)^K$20/(1+Justert_prisstigning)^K$20</f>
        <v>0</v>
      </c>
      <c r="L27" s="105">
        <f>IFERROR(VLOOKUP(CONCATENATE($B$8,$B27),Motor!$B$64:$BB$167,L$20+4,FALSE),)*(1+Prisjustering)^L$20/(1+Justert_prisstigning)^L$20</f>
        <v>0</v>
      </c>
      <c r="M27" s="105">
        <f>IFERROR(VLOOKUP(CONCATENATE($B$8,$B27),Motor!$B$64:$BB$167,M$20+4,FALSE),)*(1+Prisjustering)^M$20/(1+Justert_prisstigning)^M$20</f>
        <v>0</v>
      </c>
      <c r="N27" s="105">
        <f>IFERROR(VLOOKUP(CONCATENATE($B$8,$B27),Motor!$B$64:$BB$167,N$20+4,FALSE),)*(1+Prisjustering)^N$20/(1+Justert_prisstigning)^N$20</f>
        <v>0</v>
      </c>
      <c r="O27" s="105">
        <f>IFERROR(VLOOKUP(CONCATENATE($B$8,$B27),Motor!$B$64:$BB$167,O$20+4,FALSE),)*(1+Prisjustering)^O$20/(1+Justert_prisstigning)^O$20</f>
        <v>0</v>
      </c>
      <c r="P27" s="105">
        <f>IFERROR(VLOOKUP(CONCATENATE($B$8,$B27),Motor!$B$64:$BB$167,P$20+4,FALSE),)*(1+Prisjustering)^P$20/(1+Justert_prisstigning)^P$20</f>
        <v>0</v>
      </c>
      <c r="Q27" s="105">
        <f>IFERROR(VLOOKUP(CONCATENATE($B$8,$B27),Motor!$B$64:$BB$167,Q$20+4,FALSE),)*(1+Prisjustering)^Q$20/(1+Justert_prisstigning)^Q$20</f>
        <v>0</v>
      </c>
      <c r="R27" s="105">
        <f>IFERROR(VLOOKUP(CONCATENATE($B$8,$B27),Motor!$B$64:$BB$167,R$20+4,FALSE),)*(1+Prisjustering)^R$20/(1+Justert_prisstigning)^R$20</f>
        <v>0</v>
      </c>
      <c r="S27" s="105">
        <f>IFERROR(VLOOKUP(CONCATENATE($B$8,$B27),Motor!$B$64:$BB$167,S$20+4,FALSE),)*(1+Prisjustering)^S$20/(1+Justert_prisstigning)^S$20</f>
        <v>0</v>
      </c>
      <c r="T27" s="105">
        <f>IFERROR(VLOOKUP(CONCATENATE($B$8,$B27),Motor!$B$64:$BB$167,T$20+4,FALSE),)*(1+Prisjustering)^T$20/(1+Justert_prisstigning)^T$20</f>
        <v>0</v>
      </c>
      <c r="U27" s="105">
        <f>IFERROR(VLOOKUP(CONCATENATE($B$8,$B27),Motor!$B$64:$BB$167,U$20+4,FALSE),)*(1+Prisjustering)^U$20/(1+Justert_prisstigning)^U$20</f>
        <v>0</v>
      </c>
      <c r="V27" s="105">
        <f>IFERROR(VLOOKUP(CONCATENATE($B$8,$B27),Motor!$B$64:$BB$167,V$20+4,FALSE),)*(1+Prisjustering)^V$20/(1+Justert_prisstigning)^V$20</f>
        <v>0</v>
      </c>
      <c r="W27" s="105">
        <f>IFERROR(VLOOKUP(CONCATENATE($B$8,$B27),Motor!$B$64:$BB$167,W$20+4,FALSE),)*(1+Prisjustering)^W$20/(1+Justert_prisstigning)^W$20</f>
        <v>0</v>
      </c>
      <c r="X27" s="105">
        <f>IFERROR(VLOOKUP(CONCATENATE($B$8,$B27),Motor!$B$64:$BB$167,X$20+4,FALSE),)*(1+Prisjustering)^X$20/(1+Justert_prisstigning)^X$20</f>
        <v>0</v>
      </c>
      <c r="Y27" s="105">
        <f>IFERROR(VLOOKUP(CONCATENATE($B$8,$B27),Motor!$B$64:$BB$167,Y$20+4,FALSE),)*(1+Prisjustering)^Y$20/(1+Justert_prisstigning)^Y$20</f>
        <v>0</v>
      </c>
      <c r="Z27" s="105">
        <f>IFERROR(VLOOKUP(CONCATENATE($B$8,$B27),Motor!$B$64:$BB$167,Z$20+4,FALSE),)*(1+Prisjustering)^Z$20/(1+Justert_prisstigning)^Z$20</f>
        <v>0</v>
      </c>
      <c r="AA27" s="105">
        <f>IFERROR(VLOOKUP(CONCATENATE($B$8,$B27),Motor!$B$64:$BB$167,AA$20+4,FALSE),)*(1+Prisjustering)^AA$20/(1+Justert_prisstigning)^AA$20</f>
        <v>0</v>
      </c>
      <c r="AB27" s="105">
        <f>IFERROR(VLOOKUP(CONCATENATE($B$8,$B27),Motor!$B$64:$BB$167,AB$20+4,FALSE),)*(1+Prisjustering)^AB$20/(1+Justert_prisstigning)^AB$20</f>
        <v>0</v>
      </c>
      <c r="AC27" s="105">
        <f>IFERROR(VLOOKUP(CONCATENATE($B$8,$B27),Motor!$B$64:$BB$167,AC$20+4,FALSE),)*(1+Prisjustering)^AC$20/(1+Justert_prisstigning)^AC$20</f>
        <v>0</v>
      </c>
      <c r="AD27" s="105">
        <f>IFERROR(VLOOKUP(CONCATENATE($B$8,$B27),Motor!$B$64:$BB$167,AD$20+4,FALSE),)*(1+Prisjustering)^AD$20/(1+Justert_prisstigning)^AD$20</f>
        <v>0</v>
      </c>
      <c r="AE27" s="105">
        <f>IFERROR(VLOOKUP(CONCATENATE($B$8,$B27),Motor!$B$64:$BB$167,AE$20+4,FALSE),)*(1+Prisjustering)^AE$20/(1+Justert_prisstigning)^AE$20</f>
        <v>0</v>
      </c>
      <c r="AF27" s="105">
        <f>IFERROR(VLOOKUP(CONCATENATE($B$8,$B27),Motor!$B$64:$BB$167,AF$20+4,FALSE),)*(1+Prisjustering)^AF$20/(1+Justert_prisstigning)^AF$20</f>
        <v>0</v>
      </c>
      <c r="AG27" s="105">
        <f>IFERROR(VLOOKUP(CONCATENATE($B$8,$B27),Motor!$B$64:$BB$167,AG$20+4,FALSE),)*(1+Prisjustering)^AG$20/(1+Justert_prisstigning)^AG$20</f>
        <v>0</v>
      </c>
      <c r="AH27" s="105">
        <f>IFERROR(VLOOKUP(CONCATENATE($B$8,$B27),Motor!$B$64:$BB$167,AH$20+4,FALSE),)*(1+Prisjustering)^AH$20/(1+Justert_prisstigning)^AH$20</f>
        <v>0</v>
      </c>
      <c r="AI27" s="105">
        <f>IFERROR(VLOOKUP(CONCATENATE($B$8,$B27),Motor!$B$64:$BB$167,AI$20+4,FALSE),)*(1+Prisjustering)^AI$20/(1+Justert_prisstigning)^AI$20</f>
        <v>0</v>
      </c>
      <c r="AJ27" s="105">
        <f>IFERROR(VLOOKUP(CONCATENATE($B$8,$B27),Motor!$B$64:$BB$167,AJ$20+4,FALSE),)*(1+Prisjustering)^AJ$20/(1+Justert_prisstigning)^AJ$20</f>
        <v>0</v>
      </c>
      <c r="AK27" s="105">
        <f>IFERROR(VLOOKUP(CONCATENATE($B$8,$B27),Motor!$B$64:$BB$167,AK$20+4,FALSE),)*(1+Prisjustering)^AK$20/(1+Justert_prisstigning)^AK$20</f>
        <v>0</v>
      </c>
      <c r="AL27" s="105">
        <f>IFERROR(VLOOKUP(CONCATENATE($B$8,$B27),Motor!$B$64:$BB$167,AL$20+4,FALSE),)*(1+Prisjustering)^AL$20/(1+Justert_prisstigning)^AL$20</f>
        <v>0</v>
      </c>
      <c r="AM27" s="105">
        <f>IFERROR(VLOOKUP(CONCATENATE($B$8,$B27),Motor!$B$64:$BB$167,AM$20+4,FALSE),)*(1+Prisjustering)^AM$20/(1+Justert_prisstigning)^AM$20</f>
        <v>0</v>
      </c>
      <c r="AN27" s="105">
        <f>IFERROR(VLOOKUP(CONCATENATE($B$8,$B27),Motor!$B$64:$BB$167,AN$20+4,FALSE),)*(1+Prisjustering)^AN$20/(1+Justert_prisstigning)^AN$20</f>
        <v>0</v>
      </c>
      <c r="AO27" s="105">
        <f>IFERROR(VLOOKUP(CONCATENATE($B$8,$B27),Motor!$B$64:$BB$167,AO$20+4,FALSE),)*(1+Prisjustering)^AO$20/(1+Justert_prisstigning)^AO$20</f>
        <v>0</v>
      </c>
      <c r="AP27" s="105">
        <f>IFERROR(VLOOKUP(CONCATENATE($B$8,$B27),Motor!$B$64:$BB$167,AP$20+4,FALSE),)*(1+Prisjustering)^AP$20/(1+Justert_prisstigning)^AP$20</f>
        <v>0</v>
      </c>
      <c r="AQ27" s="105">
        <f>IFERROR(VLOOKUP(CONCATENATE($B$8,$B27),Motor!$B$64:$BB$167,AQ$20+4,FALSE),)*(1+Prisjustering)^AQ$20/(1+Justert_prisstigning)^AQ$20</f>
        <v>0</v>
      </c>
      <c r="AR27" s="105">
        <f>IFERROR(VLOOKUP(CONCATENATE($B$8,$B27),Motor!$B$64:$BB$167,AR$20+4,FALSE),)*(1+Prisjustering)^AR$20/(1+Justert_prisstigning)^AR$20</f>
        <v>0</v>
      </c>
      <c r="AS27" s="105">
        <f>IFERROR(VLOOKUP(CONCATENATE($B$8,$B27),Motor!$B$64:$BB$167,AS$20+4,FALSE),)*(1+Prisjustering)^AS$20/(1+Justert_prisstigning)^AS$20</f>
        <v>0</v>
      </c>
      <c r="AT27" s="105">
        <f>IFERROR(VLOOKUP(CONCATENATE($B$8,$B27),Motor!$B$64:$BB$167,AT$20+4,FALSE),)*(1+Prisjustering)^AT$20/(1+Justert_prisstigning)^AT$20</f>
        <v>0</v>
      </c>
      <c r="AU27" s="105">
        <f>IFERROR(VLOOKUP(CONCATENATE($B$8,$B27),Motor!$B$64:$BB$167,AU$20+4,FALSE),)*(1+Prisjustering)^AU$20/(1+Justert_prisstigning)^AU$20</f>
        <v>0</v>
      </c>
      <c r="AV27" s="105">
        <f>IFERROR(VLOOKUP(CONCATENATE($B$8,$B27),Motor!$B$64:$BB$167,AV$20+4,FALSE),)*(1+Prisjustering)^AV$20/(1+Justert_prisstigning)^AV$20</f>
        <v>0</v>
      </c>
      <c r="AW27" s="105">
        <f>IFERROR(VLOOKUP(CONCATENATE($B$8,$B27),Motor!$B$64:$BB$167,AW$20+4,FALSE),)*(1+Prisjustering)^AW$20/(1+Justert_prisstigning)^AW$20</f>
        <v>0</v>
      </c>
      <c r="AX27" s="105">
        <f>IFERROR(VLOOKUP(CONCATENATE($B$8,$B27),Motor!$B$64:$BB$167,AX$20+4,FALSE),)*(1+Prisjustering)^AX$20/(1+Justert_prisstigning)^AX$20</f>
        <v>0</v>
      </c>
      <c r="AY27" s="105">
        <f>IFERROR(VLOOKUP(CONCATENATE($B$8,$B27),Motor!$B$64:$BB$167,AY$20+4,FALSE),)*(1+Prisjustering)^AY$20/(1+Justert_prisstigning)^AY$20</f>
        <v>0</v>
      </c>
      <c r="AZ27" s="105">
        <f>IFERROR(VLOOKUP(CONCATENATE($B$8,$B27),Motor!$B$64:$BB$167,AZ$20+4,FALSE),)*(1+Prisjustering)^AZ$20/(1+Justert_prisstigning)^AZ$20</f>
        <v>0</v>
      </c>
      <c r="BA27" s="105">
        <f t="shared" si="1"/>
        <v>0</v>
      </c>
    </row>
    <row r="28" spans="2:53" s="37" customFormat="1" ht="12.75">
      <c r="B28" s="122" t="str">
        <f>+Motor!C102</f>
        <v>Driftsutgift 5 (per måned)</v>
      </c>
      <c r="C28" s="122">
        <f>+Motor!D102</f>
        <v>0</v>
      </c>
      <c r="D28" s="105">
        <f>IFERROR(VLOOKUP(CONCATENATE($B$8,$B28),Motor!$B$64:$BB$167,D$20+4,FALSE),)</f>
        <v>0</v>
      </c>
      <c r="E28" s="105">
        <f>IFERROR(VLOOKUP(CONCATENATE($B$8,$B28),Motor!$B$64:$BB$167,E$20+4,FALSE),)*(1+Prisjustering)^E$20/(1+Justert_prisstigning)^E$20</f>
        <v>0</v>
      </c>
      <c r="F28" s="105">
        <f>IFERROR(VLOOKUP(CONCATENATE($B$8,$B28),Motor!$B$64:$BB$167,F$20+4,FALSE),)*(1+Prisjustering)^F$20/(1+Justert_prisstigning)^F$20</f>
        <v>0</v>
      </c>
      <c r="G28" s="105">
        <f>IFERROR(VLOOKUP(CONCATENATE($B$8,$B28),Motor!$B$64:$BB$167,G$20+4,FALSE),)*(1+Prisjustering)^G$20/(1+Justert_prisstigning)^G$20</f>
        <v>0</v>
      </c>
      <c r="H28" s="105">
        <f>IFERROR(VLOOKUP(CONCATENATE($B$8,$B28),Motor!$B$64:$BB$167,H$20+4,FALSE),)*(1+Prisjustering)^H$20/(1+Justert_prisstigning)^H$20</f>
        <v>0</v>
      </c>
      <c r="I28" s="105">
        <f>IFERROR(VLOOKUP(CONCATENATE($B$8,$B28),Motor!$B$64:$BB$167,I$20+4,FALSE),)*(1+Prisjustering)^I$20/(1+Justert_prisstigning)^I$20</f>
        <v>0</v>
      </c>
      <c r="J28" s="105">
        <f>IFERROR(VLOOKUP(CONCATENATE($B$8,$B28),Motor!$B$64:$BB$167,J$20+4,FALSE),)*(1+Prisjustering)^J$20/(1+Justert_prisstigning)^J$20</f>
        <v>0</v>
      </c>
      <c r="K28" s="105">
        <f>IFERROR(VLOOKUP(CONCATENATE($B$8,$B28),Motor!$B$64:$BB$167,K$20+4,FALSE),)*(1+Prisjustering)^K$20/(1+Justert_prisstigning)^K$20</f>
        <v>0</v>
      </c>
      <c r="L28" s="105">
        <f>IFERROR(VLOOKUP(CONCATENATE($B$8,$B28),Motor!$B$64:$BB$167,L$20+4,FALSE),)*(1+Prisjustering)^L$20/(1+Justert_prisstigning)^L$20</f>
        <v>0</v>
      </c>
      <c r="M28" s="105">
        <f>IFERROR(VLOOKUP(CONCATENATE($B$8,$B28),Motor!$B$64:$BB$167,M$20+4,FALSE),)*(1+Prisjustering)^M$20/(1+Justert_prisstigning)^M$20</f>
        <v>0</v>
      </c>
      <c r="N28" s="105">
        <f>IFERROR(VLOOKUP(CONCATENATE($B$8,$B28),Motor!$B$64:$BB$167,N$20+4,FALSE),)*(1+Prisjustering)^N$20/(1+Justert_prisstigning)^N$20</f>
        <v>0</v>
      </c>
      <c r="O28" s="105">
        <f>IFERROR(VLOOKUP(CONCATENATE($B$8,$B28),Motor!$B$64:$BB$167,O$20+4,FALSE),)*(1+Prisjustering)^O$20/(1+Justert_prisstigning)^O$20</f>
        <v>0</v>
      </c>
      <c r="P28" s="105">
        <f>IFERROR(VLOOKUP(CONCATENATE($B$8,$B28),Motor!$B$64:$BB$167,P$20+4,FALSE),)*(1+Prisjustering)^P$20/(1+Justert_prisstigning)^P$20</f>
        <v>0</v>
      </c>
      <c r="Q28" s="105">
        <f>IFERROR(VLOOKUP(CONCATENATE($B$8,$B28),Motor!$B$64:$BB$167,Q$20+4,FALSE),)*(1+Prisjustering)^Q$20/(1+Justert_prisstigning)^Q$20</f>
        <v>0</v>
      </c>
      <c r="R28" s="105">
        <f>IFERROR(VLOOKUP(CONCATENATE($B$8,$B28),Motor!$B$64:$BB$167,R$20+4,FALSE),)*(1+Prisjustering)^R$20/(1+Justert_prisstigning)^R$20</f>
        <v>0</v>
      </c>
      <c r="S28" s="105">
        <f>IFERROR(VLOOKUP(CONCATENATE($B$8,$B28),Motor!$B$64:$BB$167,S$20+4,FALSE),)*(1+Prisjustering)^S$20/(1+Justert_prisstigning)^S$20</f>
        <v>0</v>
      </c>
      <c r="T28" s="105">
        <f>IFERROR(VLOOKUP(CONCATENATE($B$8,$B28),Motor!$B$64:$BB$167,T$20+4,FALSE),)*(1+Prisjustering)^T$20/(1+Justert_prisstigning)^T$20</f>
        <v>0</v>
      </c>
      <c r="U28" s="105">
        <f>IFERROR(VLOOKUP(CONCATENATE($B$8,$B28),Motor!$B$64:$BB$167,U$20+4,FALSE),)*(1+Prisjustering)^U$20/(1+Justert_prisstigning)^U$20</f>
        <v>0</v>
      </c>
      <c r="V28" s="105">
        <f>IFERROR(VLOOKUP(CONCATENATE($B$8,$B28),Motor!$B$64:$BB$167,V$20+4,FALSE),)*(1+Prisjustering)^V$20/(1+Justert_prisstigning)^V$20</f>
        <v>0</v>
      </c>
      <c r="W28" s="105">
        <f>IFERROR(VLOOKUP(CONCATENATE($B$8,$B28),Motor!$B$64:$BB$167,W$20+4,FALSE),)*(1+Prisjustering)^W$20/(1+Justert_prisstigning)^W$20</f>
        <v>0</v>
      </c>
      <c r="X28" s="105">
        <f>IFERROR(VLOOKUP(CONCATENATE($B$8,$B28),Motor!$B$64:$BB$167,X$20+4,FALSE),)*(1+Prisjustering)^X$20/(1+Justert_prisstigning)^X$20</f>
        <v>0</v>
      </c>
      <c r="Y28" s="105">
        <f>IFERROR(VLOOKUP(CONCATENATE($B$8,$B28),Motor!$B$64:$BB$167,Y$20+4,FALSE),)*(1+Prisjustering)^Y$20/(1+Justert_prisstigning)^Y$20</f>
        <v>0</v>
      </c>
      <c r="Z28" s="105">
        <f>IFERROR(VLOOKUP(CONCATENATE($B$8,$B28),Motor!$B$64:$BB$167,Z$20+4,FALSE),)*(1+Prisjustering)^Z$20/(1+Justert_prisstigning)^Z$20</f>
        <v>0</v>
      </c>
      <c r="AA28" s="105">
        <f>IFERROR(VLOOKUP(CONCATENATE($B$8,$B28),Motor!$B$64:$BB$167,AA$20+4,FALSE),)*(1+Prisjustering)^AA$20/(1+Justert_prisstigning)^AA$20</f>
        <v>0</v>
      </c>
      <c r="AB28" s="105">
        <f>IFERROR(VLOOKUP(CONCATENATE($B$8,$B28),Motor!$B$64:$BB$167,AB$20+4,FALSE),)*(1+Prisjustering)^AB$20/(1+Justert_prisstigning)^AB$20</f>
        <v>0</v>
      </c>
      <c r="AC28" s="105">
        <f>IFERROR(VLOOKUP(CONCATENATE($B$8,$B28),Motor!$B$64:$BB$167,AC$20+4,FALSE),)*(1+Prisjustering)^AC$20/(1+Justert_prisstigning)^AC$20</f>
        <v>0</v>
      </c>
      <c r="AD28" s="105">
        <f>IFERROR(VLOOKUP(CONCATENATE($B$8,$B28),Motor!$B$64:$BB$167,AD$20+4,FALSE),)*(1+Prisjustering)^AD$20/(1+Justert_prisstigning)^AD$20</f>
        <v>0</v>
      </c>
      <c r="AE28" s="105">
        <f>IFERROR(VLOOKUP(CONCATENATE($B$8,$B28),Motor!$B$64:$BB$167,AE$20+4,FALSE),)*(1+Prisjustering)^AE$20/(1+Justert_prisstigning)^AE$20</f>
        <v>0</v>
      </c>
      <c r="AF28" s="105">
        <f>IFERROR(VLOOKUP(CONCATENATE($B$8,$B28),Motor!$B$64:$BB$167,AF$20+4,FALSE),)*(1+Prisjustering)^AF$20/(1+Justert_prisstigning)^AF$20</f>
        <v>0</v>
      </c>
      <c r="AG28" s="105">
        <f>IFERROR(VLOOKUP(CONCATENATE($B$8,$B28),Motor!$B$64:$BB$167,AG$20+4,FALSE),)*(1+Prisjustering)^AG$20/(1+Justert_prisstigning)^AG$20</f>
        <v>0</v>
      </c>
      <c r="AH28" s="105">
        <f>IFERROR(VLOOKUP(CONCATENATE($B$8,$B28),Motor!$B$64:$BB$167,AH$20+4,FALSE),)*(1+Prisjustering)^AH$20/(1+Justert_prisstigning)^AH$20</f>
        <v>0</v>
      </c>
      <c r="AI28" s="105">
        <f>IFERROR(VLOOKUP(CONCATENATE($B$8,$B28),Motor!$B$64:$BB$167,AI$20+4,FALSE),)*(1+Prisjustering)^AI$20/(1+Justert_prisstigning)^AI$20</f>
        <v>0</v>
      </c>
      <c r="AJ28" s="105">
        <f>IFERROR(VLOOKUP(CONCATENATE($B$8,$B28),Motor!$B$64:$BB$167,AJ$20+4,FALSE),)*(1+Prisjustering)^AJ$20/(1+Justert_prisstigning)^AJ$20</f>
        <v>0</v>
      </c>
      <c r="AK28" s="105">
        <f>IFERROR(VLOOKUP(CONCATENATE($B$8,$B28),Motor!$B$64:$BB$167,AK$20+4,FALSE),)*(1+Prisjustering)^AK$20/(1+Justert_prisstigning)^AK$20</f>
        <v>0</v>
      </c>
      <c r="AL28" s="105">
        <f>IFERROR(VLOOKUP(CONCATENATE($B$8,$B28),Motor!$B$64:$BB$167,AL$20+4,FALSE),)*(1+Prisjustering)^AL$20/(1+Justert_prisstigning)^AL$20</f>
        <v>0</v>
      </c>
      <c r="AM28" s="105">
        <f>IFERROR(VLOOKUP(CONCATENATE($B$8,$B28),Motor!$B$64:$BB$167,AM$20+4,FALSE),)*(1+Prisjustering)^AM$20/(1+Justert_prisstigning)^AM$20</f>
        <v>0</v>
      </c>
      <c r="AN28" s="105">
        <f>IFERROR(VLOOKUP(CONCATENATE($B$8,$B28),Motor!$B$64:$BB$167,AN$20+4,FALSE),)*(1+Prisjustering)^AN$20/(1+Justert_prisstigning)^AN$20</f>
        <v>0</v>
      </c>
      <c r="AO28" s="105">
        <f>IFERROR(VLOOKUP(CONCATENATE($B$8,$B28),Motor!$B$64:$BB$167,AO$20+4,FALSE),)*(1+Prisjustering)^AO$20/(1+Justert_prisstigning)^AO$20</f>
        <v>0</v>
      </c>
      <c r="AP28" s="105">
        <f>IFERROR(VLOOKUP(CONCATENATE($B$8,$B28),Motor!$B$64:$BB$167,AP$20+4,FALSE),)*(1+Prisjustering)^AP$20/(1+Justert_prisstigning)^AP$20</f>
        <v>0</v>
      </c>
      <c r="AQ28" s="105">
        <f>IFERROR(VLOOKUP(CONCATENATE($B$8,$B28),Motor!$B$64:$BB$167,AQ$20+4,FALSE),)*(1+Prisjustering)^AQ$20/(1+Justert_prisstigning)^AQ$20</f>
        <v>0</v>
      </c>
      <c r="AR28" s="105">
        <f>IFERROR(VLOOKUP(CONCATENATE($B$8,$B28),Motor!$B$64:$BB$167,AR$20+4,FALSE),)*(1+Prisjustering)^AR$20/(1+Justert_prisstigning)^AR$20</f>
        <v>0</v>
      </c>
      <c r="AS28" s="105">
        <f>IFERROR(VLOOKUP(CONCATENATE($B$8,$B28),Motor!$B$64:$BB$167,AS$20+4,FALSE),)*(1+Prisjustering)^AS$20/(1+Justert_prisstigning)^AS$20</f>
        <v>0</v>
      </c>
      <c r="AT28" s="105">
        <f>IFERROR(VLOOKUP(CONCATENATE($B$8,$B28),Motor!$B$64:$BB$167,AT$20+4,FALSE),)*(1+Prisjustering)^AT$20/(1+Justert_prisstigning)^AT$20</f>
        <v>0</v>
      </c>
      <c r="AU28" s="105">
        <f>IFERROR(VLOOKUP(CONCATENATE($B$8,$B28),Motor!$B$64:$BB$167,AU$20+4,FALSE),)*(1+Prisjustering)^AU$20/(1+Justert_prisstigning)^AU$20</f>
        <v>0</v>
      </c>
      <c r="AV28" s="105">
        <f>IFERROR(VLOOKUP(CONCATENATE($B$8,$B28),Motor!$B$64:$BB$167,AV$20+4,FALSE),)*(1+Prisjustering)^AV$20/(1+Justert_prisstigning)^AV$20</f>
        <v>0</v>
      </c>
      <c r="AW28" s="105">
        <f>IFERROR(VLOOKUP(CONCATENATE($B$8,$B28),Motor!$B$64:$BB$167,AW$20+4,FALSE),)*(1+Prisjustering)^AW$20/(1+Justert_prisstigning)^AW$20</f>
        <v>0</v>
      </c>
      <c r="AX28" s="105">
        <f>IFERROR(VLOOKUP(CONCATENATE($B$8,$B28),Motor!$B$64:$BB$167,AX$20+4,FALSE),)*(1+Prisjustering)^AX$20/(1+Justert_prisstigning)^AX$20</f>
        <v>0</v>
      </c>
      <c r="AY28" s="105">
        <f>IFERROR(VLOOKUP(CONCATENATE($B$8,$B28),Motor!$B$64:$BB$167,AY$20+4,FALSE),)*(1+Prisjustering)^AY$20/(1+Justert_prisstigning)^AY$20</f>
        <v>0</v>
      </c>
      <c r="AZ28" s="105">
        <f>IFERROR(VLOOKUP(CONCATENATE($B$8,$B28),Motor!$B$64:$BB$167,AZ$20+4,FALSE),)*(1+Prisjustering)^AZ$20/(1+Justert_prisstigning)^AZ$20</f>
        <v>0</v>
      </c>
      <c r="BA28" s="105">
        <f t="shared" si="1"/>
        <v>0</v>
      </c>
    </row>
    <row r="29" spans="2:53" s="37" customFormat="1" ht="12.75">
      <c r="B29" s="122" t="str">
        <f>+Motor!C103</f>
        <v>Avhendingskostnader/restverdier</v>
      </c>
      <c r="C29" s="122" t="str">
        <f>+Motor!D103</f>
        <v>&lt;navn på avhendinskostnad eller restverdi&gt;</v>
      </c>
      <c r="D29" s="105">
        <f>IFERROR(VLOOKUP(CONCATENATE($B$8,$B29),Motor!$B$64:$BB$167,D$20+4,FALSE),)</f>
        <v>0</v>
      </c>
      <c r="E29" s="105">
        <f>IFERROR(VLOOKUP(CONCATENATE($B$8,$B29),Motor!$B$64:$BB$167,E$20+4,FALSE),)*(1+Prisjustering)^E$20/(1+Justert_prisstigning)^E$20</f>
        <v>0</v>
      </c>
      <c r="F29" s="105">
        <f>IFERROR(VLOOKUP(CONCATENATE($B$8,$B29),Motor!$B$64:$BB$167,F$20+4,FALSE),)*(1+Prisjustering)^F$20/(1+Justert_prisstigning)^F$20</f>
        <v>0</v>
      </c>
      <c r="G29" s="105">
        <f>IFERROR(VLOOKUP(CONCATENATE($B$8,$B29),Motor!$B$64:$BB$167,G$20+4,FALSE),)*(1+Prisjustering)^G$20/(1+Justert_prisstigning)^G$20</f>
        <v>0</v>
      </c>
      <c r="H29" s="105">
        <f>IFERROR(VLOOKUP(CONCATENATE($B$8,$B29),Motor!$B$64:$BB$167,H$20+4,FALSE),)*(1+Prisjustering)^H$20/(1+Justert_prisstigning)^H$20</f>
        <v>0</v>
      </c>
      <c r="I29" s="105">
        <f>IFERROR(VLOOKUP(CONCATENATE($B$8,$B29),Motor!$B$64:$BB$167,I$20+4,FALSE),)*(1+Prisjustering)^I$20/(1+Justert_prisstigning)^I$20</f>
        <v>0</v>
      </c>
      <c r="J29" s="105">
        <f>IFERROR(VLOOKUP(CONCATENATE($B$8,$B29),Motor!$B$64:$BB$167,J$20+4,FALSE),)*(1+Prisjustering)^J$20/(1+Justert_prisstigning)^J$20</f>
        <v>0</v>
      </c>
      <c r="K29" s="105">
        <f>IFERROR(VLOOKUP(CONCATENATE($B$8,$B29),Motor!$B$64:$BB$167,K$20+4,FALSE),)*(1+Prisjustering)^K$20/(1+Justert_prisstigning)^K$20</f>
        <v>0</v>
      </c>
      <c r="L29" s="105">
        <f>IFERROR(VLOOKUP(CONCATENATE($B$8,$B29),Motor!$B$64:$BB$167,L$20+4,FALSE),)*(1+Prisjustering)^L$20/(1+Justert_prisstigning)^L$20</f>
        <v>0</v>
      </c>
      <c r="M29" s="105">
        <f>IFERROR(VLOOKUP(CONCATENATE($B$8,$B29),Motor!$B$64:$BB$167,M$20+4,FALSE),)*(1+Prisjustering)^M$20/(1+Justert_prisstigning)^M$20</f>
        <v>0</v>
      </c>
      <c r="N29" s="105">
        <f>IFERROR(VLOOKUP(CONCATENATE($B$8,$B29),Motor!$B$64:$BB$167,N$20+4,FALSE),)*(1+Prisjustering)^N$20/(1+Justert_prisstigning)^N$20</f>
        <v>0</v>
      </c>
      <c r="O29" s="105">
        <f>IFERROR(VLOOKUP(CONCATENATE($B$8,$B29),Motor!$B$64:$BB$167,O$20+4,FALSE),)*(1+Prisjustering)^O$20/(1+Justert_prisstigning)^O$20</f>
        <v>0</v>
      </c>
      <c r="P29" s="105">
        <f>IFERROR(VLOOKUP(CONCATENATE($B$8,$B29),Motor!$B$64:$BB$167,P$20+4,FALSE),)*(1+Prisjustering)^P$20/(1+Justert_prisstigning)^P$20</f>
        <v>0</v>
      </c>
      <c r="Q29" s="105">
        <f>IFERROR(VLOOKUP(CONCATENATE($B$8,$B29),Motor!$B$64:$BB$167,Q$20+4,FALSE),)*(1+Prisjustering)^Q$20/(1+Justert_prisstigning)^Q$20</f>
        <v>0</v>
      </c>
      <c r="R29" s="105">
        <f>IFERROR(VLOOKUP(CONCATENATE($B$8,$B29),Motor!$B$64:$BB$167,R$20+4,FALSE),)*(1+Prisjustering)^R$20/(1+Justert_prisstigning)^R$20</f>
        <v>0</v>
      </c>
      <c r="S29" s="105">
        <f>IFERROR(VLOOKUP(CONCATENATE($B$8,$B29),Motor!$B$64:$BB$167,S$20+4,FALSE),)*(1+Prisjustering)^S$20/(1+Justert_prisstigning)^S$20</f>
        <v>0</v>
      </c>
      <c r="T29" s="105">
        <f>IFERROR(VLOOKUP(CONCATENATE($B$8,$B29),Motor!$B$64:$BB$167,T$20+4,FALSE),)*(1+Prisjustering)^T$20/(1+Justert_prisstigning)^T$20</f>
        <v>0</v>
      </c>
      <c r="U29" s="105">
        <f>IFERROR(VLOOKUP(CONCATENATE($B$8,$B29),Motor!$B$64:$BB$167,U$20+4,FALSE),)*(1+Prisjustering)^U$20/(1+Justert_prisstigning)^U$20</f>
        <v>0</v>
      </c>
      <c r="V29" s="105">
        <f>IFERROR(VLOOKUP(CONCATENATE($B$8,$B29),Motor!$B$64:$BB$167,V$20+4,FALSE),)*(1+Prisjustering)^V$20/(1+Justert_prisstigning)^V$20</f>
        <v>0</v>
      </c>
      <c r="W29" s="105">
        <f>IFERROR(VLOOKUP(CONCATENATE($B$8,$B29),Motor!$B$64:$BB$167,W$20+4,FALSE),)*(1+Prisjustering)^W$20/(1+Justert_prisstigning)^W$20</f>
        <v>0</v>
      </c>
      <c r="X29" s="105">
        <f>IFERROR(VLOOKUP(CONCATENATE($B$8,$B29),Motor!$B$64:$BB$167,X$20+4,FALSE),)*(1+Prisjustering)^X$20/(1+Justert_prisstigning)^X$20</f>
        <v>0</v>
      </c>
      <c r="Y29" s="105">
        <f>IFERROR(VLOOKUP(CONCATENATE($B$8,$B29),Motor!$B$64:$BB$167,Y$20+4,FALSE),)*(1+Prisjustering)^Y$20/(1+Justert_prisstigning)^Y$20</f>
        <v>0</v>
      </c>
      <c r="Z29" s="105">
        <f>IFERROR(VLOOKUP(CONCATENATE($B$8,$B29),Motor!$B$64:$BB$167,Z$20+4,FALSE),)*(1+Prisjustering)^Z$20/(1+Justert_prisstigning)^Z$20</f>
        <v>0</v>
      </c>
      <c r="AA29" s="105">
        <f>IFERROR(VLOOKUP(CONCATENATE($B$8,$B29),Motor!$B$64:$BB$167,AA$20+4,FALSE),)*(1+Prisjustering)^AA$20/(1+Justert_prisstigning)^AA$20</f>
        <v>0</v>
      </c>
      <c r="AB29" s="105">
        <f>IFERROR(VLOOKUP(CONCATENATE($B$8,$B29),Motor!$B$64:$BB$167,AB$20+4,FALSE),)*(1+Prisjustering)^AB$20/(1+Justert_prisstigning)^AB$20</f>
        <v>0</v>
      </c>
      <c r="AC29" s="105">
        <f>IFERROR(VLOOKUP(CONCATENATE($B$8,$B29),Motor!$B$64:$BB$167,AC$20+4,FALSE),)*(1+Prisjustering)^AC$20/(1+Justert_prisstigning)^AC$20</f>
        <v>0</v>
      </c>
      <c r="AD29" s="105">
        <f>IFERROR(VLOOKUP(CONCATENATE($B$8,$B29),Motor!$B$64:$BB$167,AD$20+4,FALSE),)*(1+Prisjustering)^AD$20/(1+Justert_prisstigning)^AD$20</f>
        <v>0</v>
      </c>
      <c r="AE29" s="105">
        <f>IFERROR(VLOOKUP(CONCATENATE($B$8,$B29),Motor!$B$64:$BB$167,AE$20+4,FALSE),)*(1+Prisjustering)^AE$20/(1+Justert_prisstigning)^AE$20</f>
        <v>0</v>
      </c>
      <c r="AF29" s="105">
        <f>IFERROR(VLOOKUP(CONCATENATE($B$8,$B29),Motor!$B$64:$BB$167,AF$20+4,FALSE),)*(1+Prisjustering)^AF$20/(1+Justert_prisstigning)^AF$20</f>
        <v>0</v>
      </c>
      <c r="AG29" s="105">
        <f>IFERROR(VLOOKUP(CONCATENATE($B$8,$B29),Motor!$B$64:$BB$167,AG$20+4,FALSE),)*(1+Prisjustering)^AG$20/(1+Justert_prisstigning)^AG$20</f>
        <v>0</v>
      </c>
      <c r="AH29" s="105">
        <f>IFERROR(VLOOKUP(CONCATENATE($B$8,$B29),Motor!$B$64:$BB$167,AH$20+4,FALSE),)*(1+Prisjustering)^AH$20/(1+Justert_prisstigning)^AH$20</f>
        <v>0</v>
      </c>
      <c r="AI29" s="105">
        <f>IFERROR(VLOOKUP(CONCATENATE($B$8,$B29),Motor!$B$64:$BB$167,AI$20+4,FALSE),)*(1+Prisjustering)^AI$20/(1+Justert_prisstigning)^AI$20</f>
        <v>0</v>
      </c>
      <c r="AJ29" s="105">
        <f>IFERROR(VLOOKUP(CONCATENATE($B$8,$B29),Motor!$B$64:$BB$167,AJ$20+4,FALSE),)*(1+Prisjustering)^AJ$20/(1+Justert_prisstigning)^AJ$20</f>
        <v>0</v>
      </c>
      <c r="AK29" s="105">
        <f>IFERROR(VLOOKUP(CONCATENATE($B$8,$B29),Motor!$B$64:$BB$167,AK$20+4,FALSE),)*(1+Prisjustering)^AK$20/(1+Justert_prisstigning)^AK$20</f>
        <v>0</v>
      </c>
      <c r="AL29" s="105">
        <f>IFERROR(VLOOKUP(CONCATENATE($B$8,$B29),Motor!$B$64:$BB$167,AL$20+4,FALSE),)*(1+Prisjustering)^AL$20/(1+Justert_prisstigning)^AL$20</f>
        <v>0</v>
      </c>
      <c r="AM29" s="105">
        <f>IFERROR(VLOOKUP(CONCATENATE($B$8,$B29),Motor!$B$64:$BB$167,AM$20+4,FALSE),)*(1+Prisjustering)^AM$20/(1+Justert_prisstigning)^AM$20</f>
        <v>0</v>
      </c>
      <c r="AN29" s="105">
        <f>IFERROR(VLOOKUP(CONCATENATE($B$8,$B29),Motor!$B$64:$BB$167,AN$20+4,FALSE),)*(1+Prisjustering)^AN$20/(1+Justert_prisstigning)^AN$20</f>
        <v>0</v>
      </c>
      <c r="AO29" s="105">
        <f>IFERROR(VLOOKUP(CONCATENATE($B$8,$B29),Motor!$B$64:$BB$167,AO$20+4,FALSE),)*(1+Prisjustering)^AO$20/(1+Justert_prisstigning)^AO$20</f>
        <v>0</v>
      </c>
      <c r="AP29" s="105">
        <f>IFERROR(VLOOKUP(CONCATENATE($B$8,$B29),Motor!$B$64:$BB$167,AP$20+4,FALSE),)*(1+Prisjustering)^AP$20/(1+Justert_prisstigning)^AP$20</f>
        <v>0</v>
      </c>
      <c r="AQ29" s="105">
        <f>IFERROR(VLOOKUP(CONCATENATE($B$8,$B29),Motor!$B$64:$BB$167,AQ$20+4,FALSE),)*(1+Prisjustering)^AQ$20/(1+Justert_prisstigning)^AQ$20</f>
        <v>0</v>
      </c>
      <c r="AR29" s="105">
        <f>IFERROR(VLOOKUP(CONCATENATE($B$8,$B29),Motor!$B$64:$BB$167,AR$20+4,FALSE),)*(1+Prisjustering)^AR$20/(1+Justert_prisstigning)^AR$20</f>
        <v>0</v>
      </c>
      <c r="AS29" s="105">
        <f>IFERROR(VLOOKUP(CONCATENATE($B$8,$B29),Motor!$B$64:$BB$167,AS$20+4,FALSE),)*(1+Prisjustering)^AS$20/(1+Justert_prisstigning)^AS$20</f>
        <v>0</v>
      </c>
      <c r="AT29" s="105">
        <f>IFERROR(VLOOKUP(CONCATENATE($B$8,$B29),Motor!$B$64:$BB$167,AT$20+4,FALSE),)*(1+Prisjustering)^AT$20/(1+Justert_prisstigning)^AT$20</f>
        <v>0</v>
      </c>
      <c r="AU29" s="105">
        <f>IFERROR(VLOOKUP(CONCATENATE($B$8,$B29),Motor!$B$64:$BB$167,AU$20+4,FALSE),)*(1+Prisjustering)^AU$20/(1+Justert_prisstigning)^AU$20</f>
        <v>0</v>
      </c>
      <c r="AV29" s="105">
        <f>IFERROR(VLOOKUP(CONCATENATE($B$8,$B29),Motor!$B$64:$BB$167,AV$20+4,FALSE),)*(1+Prisjustering)^AV$20/(1+Justert_prisstigning)^AV$20</f>
        <v>0</v>
      </c>
      <c r="AW29" s="105">
        <f>IFERROR(VLOOKUP(CONCATENATE($B$8,$B29),Motor!$B$64:$BB$167,AW$20+4,FALSE),)*(1+Prisjustering)^AW$20/(1+Justert_prisstigning)^AW$20</f>
        <v>0</v>
      </c>
      <c r="AX29" s="105">
        <f>IFERROR(VLOOKUP(CONCATENATE($B$8,$B29),Motor!$B$64:$BB$167,AX$20+4,FALSE),)*(1+Prisjustering)^AX$20/(1+Justert_prisstigning)^AX$20</f>
        <v>0</v>
      </c>
      <c r="AY29" s="105">
        <f>IFERROR(VLOOKUP(CONCATENATE($B$8,$B29),Motor!$B$64:$BB$167,AY$20+4,FALSE),)*(1+Prisjustering)^AY$20/(1+Justert_prisstigning)^AY$20</f>
        <v>0</v>
      </c>
      <c r="AZ29" s="105">
        <f>IFERROR(VLOOKUP(CONCATENATE($B$8,$B29),Motor!$B$64:$BB$167,AZ$20+4,FALSE),)*(1+Prisjustering)^AZ$20/(1+Justert_prisstigning)^AZ$20</f>
        <v>0</v>
      </c>
      <c r="BA29" s="105">
        <f t="shared" si="1"/>
        <v>0</v>
      </c>
    </row>
    <row r="30" spans="2:53" s="37" customFormat="1" ht="12.75">
      <c r="B30" s="122"/>
      <c r="C30" s="122" t="str">
        <f>+Motor!D104</f>
        <v>Sum utgifter</v>
      </c>
      <c r="D30" s="105">
        <f>SUM(D21:D29)</f>
        <v>0</v>
      </c>
      <c r="E30" s="105">
        <f t="shared" ref="E30:N30" si="2">SUM(E21:E29)</f>
        <v>0</v>
      </c>
      <c r="F30" s="105">
        <f t="shared" si="2"/>
        <v>0</v>
      </c>
      <c r="G30" s="105">
        <f t="shared" si="2"/>
        <v>0</v>
      </c>
      <c r="H30" s="105">
        <f t="shared" si="2"/>
        <v>0</v>
      </c>
      <c r="I30" s="105">
        <f t="shared" si="2"/>
        <v>0</v>
      </c>
      <c r="J30" s="105">
        <f t="shared" si="2"/>
        <v>0</v>
      </c>
      <c r="K30" s="105">
        <f t="shared" si="2"/>
        <v>0</v>
      </c>
      <c r="L30" s="105">
        <f t="shared" si="2"/>
        <v>0</v>
      </c>
      <c r="M30" s="105">
        <f t="shared" si="2"/>
        <v>0</v>
      </c>
      <c r="N30" s="105">
        <f t="shared" si="2"/>
        <v>0</v>
      </c>
      <c r="O30" s="105">
        <f t="shared" ref="O30:AZ30" si="3">SUM(O21:O29)</f>
        <v>0</v>
      </c>
      <c r="P30" s="105">
        <f t="shared" si="3"/>
        <v>0</v>
      </c>
      <c r="Q30" s="105">
        <f t="shared" si="3"/>
        <v>0</v>
      </c>
      <c r="R30" s="105">
        <f t="shared" si="3"/>
        <v>0</v>
      </c>
      <c r="S30" s="105">
        <f t="shared" si="3"/>
        <v>0</v>
      </c>
      <c r="T30" s="105">
        <f t="shared" si="3"/>
        <v>0</v>
      </c>
      <c r="U30" s="105">
        <f t="shared" si="3"/>
        <v>0</v>
      </c>
      <c r="V30" s="105">
        <f t="shared" si="3"/>
        <v>0</v>
      </c>
      <c r="W30" s="105">
        <f t="shared" si="3"/>
        <v>0</v>
      </c>
      <c r="X30" s="105">
        <f t="shared" si="3"/>
        <v>0</v>
      </c>
      <c r="Y30" s="105">
        <f t="shared" si="3"/>
        <v>0</v>
      </c>
      <c r="Z30" s="105">
        <f t="shared" si="3"/>
        <v>0</v>
      </c>
      <c r="AA30" s="105">
        <f t="shared" si="3"/>
        <v>0</v>
      </c>
      <c r="AB30" s="105">
        <f t="shared" si="3"/>
        <v>0</v>
      </c>
      <c r="AC30" s="105">
        <f t="shared" si="3"/>
        <v>0</v>
      </c>
      <c r="AD30" s="105">
        <f t="shared" si="3"/>
        <v>0</v>
      </c>
      <c r="AE30" s="105">
        <f t="shared" si="3"/>
        <v>0</v>
      </c>
      <c r="AF30" s="105">
        <f t="shared" si="3"/>
        <v>0</v>
      </c>
      <c r="AG30" s="105">
        <f t="shared" si="3"/>
        <v>0</v>
      </c>
      <c r="AH30" s="105">
        <f t="shared" si="3"/>
        <v>0</v>
      </c>
      <c r="AI30" s="105">
        <f t="shared" si="3"/>
        <v>0</v>
      </c>
      <c r="AJ30" s="105">
        <f t="shared" si="3"/>
        <v>0</v>
      </c>
      <c r="AK30" s="105">
        <f t="shared" si="3"/>
        <v>0</v>
      </c>
      <c r="AL30" s="105">
        <f t="shared" si="3"/>
        <v>0</v>
      </c>
      <c r="AM30" s="105">
        <f t="shared" si="3"/>
        <v>0</v>
      </c>
      <c r="AN30" s="105">
        <f t="shared" si="3"/>
        <v>0</v>
      </c>
      <c r="AO30" s="105">
        <f t="shared" si="3"/>
        <v>0</v>
      </c>
      <c r="AP30" s="105">
        <f t="shared" si="3"/>
        <v>0</v>
      </c>
      <c r="AQ30" s="105">
        <f t="shared" si="3"/>
        <v>0</v>
      </c>
      <c r="AR30" s="105">
        <f t="shared" si="3"/>
        <v>0</v>
      </c>
      <c r="AS30" s="105">
        <f t="shared" si="3"/>
        <v>0</v>
      </c>
      <c r="AT30" s="105">
        <f t="shared" si="3"/>
        <v>0</v>
      </c>
      <c r="AU30" s="105">
        <f t="shared" si="3"/>
        <v>0</v>
      </c>
      <c r="AV30" s="105">
        <f t="shared" si="3"/>
        <v>0</v>
      </c>
      <c r="AW30" s="105">
        <f t="shared" si="3"/>
        <v>0</v>
      </c>
      <c r="AX30" s="105">
        <f t="shared" si="3"/>
        <v>0</v>
      </c>
      <c r="AY30" s="105">
        <f t="shared" si="3"/>
        <v>0</v>
      </c>
      <c r="AZ30" s="105">
        <f t="shared" si="3"/>
        <v>0</v>
      </c>
      <c r="BA30" s="91">
        <f t="shared" si="1"/>
        <v>0</v>
      </c>
    </row>
    <row r="31" spans="2:53" s="31" customFormat="1" ht="6.75" customHeight="1"/>
    <row r="32" spans="2:53" s="37" customFormat="1" ht="15" customHeight="1">
      <c r="B32" s="88" t="s">
        <v>188</v>
      </c>
      <c r="C32" s="88"/>
      <c r="D32" s="125">
        <f>+D20</f>
        <v>0</v>
      </c>
      <c r="E32" s="125">
        <f t="shared" ref="E32:AZ32" si="4">+E20</f>
        <v>1</v>
      </c>
      <c r="F32" s="125">
        <f t="shared" si="4"/>
        <v>2</v>
      </c>
      <c r="G32" s="125">
        <f t="shared" si="4"/>
        <v>3</v>
      </c>
      <c r="H32" s="125">
        <f t="shared" si="4"/>
        <v>4</v>
      </c>
      <c r="I32" s="125">
        <f t="shared" si="4"/>
        <v>5</v>
      </c>
      <c r="J32" s="125">
        <f t="shared" si="4"/>
        <v>6</v>
      </c>
      <c r="K32" s="125">
        <f t="shared" si="4"/>
        <v>7</v>
      </c>
      <c r="L32" s="125">
        <f t="shared" si="4"/>
        <v>8</v>
      </c>
      <c r="M32" s="125">
        <f t="shared" si="4"/>
        <v>9</v>
      </c>
      <c r="N32" s="125">
        <f t="shared" si="4"/>
        <v>10</v>
      </c>
      <c r="O32" s="125">
        <f t="shared" si="4"/>
        <v>11</v>
      </c>
      <c r="P32" s="125">
        <f t="shared" si="4"/>
        <v>12</v>
      </c>
      <c r="Q32" s="125">
        <f t="shared" si="4"/>
        <v>13</v>
      </c>
      <c r="R32" s="125">
        <f t="shared" si="4"/>
        <v>14</v>
      </c>
      <c r="S32" s="125">
        <f t="shared" si="4"/>
        <v>15</v>
      </c>
      <c r="T32" s="125">
        <f t="shared" si="4"/>
        <v>16</v>
      </c>
      <c r="U32" s="125">
        <f t="shared" si="4"/>
        <v>17</v>
      </c>
      <c r="V32" s="125">
        <f t="shared" si="4"/>
        <v>18</v>
      </c>
      <c r="W32" s="125">
        <f t="shared" si="4"/>
        <v>19</v>
      </c>
      <c r="X32" s="125">
        <f t="shared" si="4"/>
        <v>20</v>
      </c>
      <c r="Y32" s="125">
        <f t="shared" si="4"/>
        <v>21</v>
      </c>
      <c r="Z32" s="125">
        <f t="shared" si="4"/>
        <v>22</v>
      </c>
      <c r="AA32" s="125">
        <f t="shared" si="4"/>
        <v>23</v>
      </c>
      <c r="AB32" s="125">
        <f t="shared" si="4"/>
        <v>24</v>
      </c>
      <c r="AC32" s="125">
        <f t="shared" si="4"/>
        <v>25</v>
      </c>
      <c r="AD32" s="125">
        <f t="shared" si="4"/>
        <v>26</v>
      </c>
      <c r="AE32" s="125">
        <f t="shared" si="4"/>
        <v>27</v>
      </c>
      <c r="AF32" s="125">
        <f t="shared" si="4"/>
        <v>28</v>
      </c>
      <c r="AG32" s="125">
        <f t="shared" si="4"/>
        <v>29</v>
      </c>
      <c r="AH32" s="125">
        <f t="shared" si="4"/>
        <v>30</v>
      </c>
      <c r="AI32" s="125">
        <f t="shared" si="4"/>
        <v>31</v>
      </c>
      <c r="AJ32" s="125">
        <f t="shared" si="4"/>
        <v>32</v>
      </c>
      <c r="AK32" s="125">
        <f t="shared" si="4"/>
        <v>33</v>
      </c>
      <c r="AL32" s="125">
        <f t="shared" si="4"/>
        <v>34</v>
      </c>
      <c r="AM32" s="125">
        <f t="shared" si="4"/>
        <v>35</v>
      </c>
      <c r="AN32" s="125">
        <f t="shared" si="4"/>
        <v>36</v>
      </c>
      <c r="AO32" s="125">
        <f t="shared" si="4"/>
        <v>37</v>
      </c>
      <c r="AP32" s="125">
        <f t="shared" si="4"/>
        <v>38</v>
      </c>
      <c r="AQ32" s="125">
        <f t="shared" si="4"/>
        <v>39</v>
      </c>
      <c r="AR32" s="125">
        <f t="shared" si="4"/>
        <v>40</v>
      </c>
      <c r="AS32" s="125">
        <f t="shared" si="4"/>
        <v>41</v>
      </c>
      <c r="AT32" s="125">
        <f t="shared" si="4"/>
        <v>42</v>
      </c>
      <c r="AU32" s="125">
        <f t="shared" si="4"/>
        <v>43</v>
      </c>
      <c r="AV32" s="125">
        <f t="shared" si="4"/>
        <v>44</v>
      </c>
      <c r="AW32" s="125">
        <f t="shared" si="4"/>
        <v>45</v>
      </c>
      <c r="AX32" s="125">
        <f t="shared" si="4"/>
        <v>46</v>
      </c>
      <c r="AY32" s="125">
        <f t="shared" si="4"/>
        <v>47</v>
      </c>
      <c r="AZ32" s="125">
        <f t="shared" si="4"/>
        <v>48</v>
      </c>
      <c r="BA32" s="125" t="s">
        <v>126</v>
      </c>
    </row>
    <row r="33" spans="2:53" s="37" customFormat="1" ht="12.75">
      <c r="B33" s="57" t="str">
        <f>+Motor!C95</f>
        <v>Investeringskost 1</v>
      </c>
      <c r="C33" s="57" t="str">
        <f>+Motor!D95</f>
        <v>&lt;navn på investeringskostnad&gt;</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83">
        <f t="shared" ref="BA33:BA41" si="5">SUM(D33:AZ33)</f>
        <v>0</v>
      </c>
    </row>
    <row r="34" spans="2:53" s="37" customFormat="1" ht="12.75">
      <c r="B34" s="50" t="str">
        <f>+Motor!C96</f>
        <v>Investeringskost 2</v>
      </c>
      <c r="C34" s="50">
        <f>+Motor!D96</f>
        <v>0</v>
      </c>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84">
        <f t="shared" si="5"/>
        <v>0</v>
      </c>
    </row>
    <row r="35" spans="2:53" s="37" customFormat="1" ht="12.75">
      <c r="B35" s="50" t="str">
        <f>+Motor!C97</f>
        <v>Investeringskost 3</v>
      </c>
      <c r="C35" s="50">
        <f>+Motor!D97</f>
        <v>0</v>
      </c>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84">
        <f t="shared" si="5"/>
        <v>0</v>
      </c>
    </row>
    <row r="36" spans="2:53" s="37" customFormat="1" ht="12.75">
      <c r="B36" s="50" t="str">
        <f>+Motor!C98</f>
        <v>Driftsutgift 1 (per måned)</v>
      </c>
      <c r="C36" s="50" t="str">
        <f>+Motor!D98</f>
        <v>&lt;navn på driftsutgift&gt;</v>
      </c>
      <c r="D36" s="195"/>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84">
        <f t="shared" si="5"/>
        <v>0</v>
      </c>
    </row>
    <row r="37" spans="2:53" s="37" customFormat="1" ht="12.75">
      <c r="B37" s="50" t="str">
        <f>+Motor!C99</f>
        <v>Driftsutgift 2 (per måned)</v>
      </c>
      <c r="C37" s="50">
        <f>+Motor!D99</f>
        <v>0</v>
      </c>
      <c r="D37" s="195"/>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84">
        <f t="shared" si="5"/>
        <v>0</v>
      </c>
    </row>
    <row r="38" spans="2:53" s="37" customFormat="1" ht="12.75">
      <c r="B38" s="50" t="str">
        <f>+Motor!C100</f>
        <v>Driftsutgift 3 (per måned)</v>
      </c>
      <c r="C38" s="50">
        <f>+Motor!D100</f>
        <v>0</v>
      </c>
      <c r="D38" s="195"/>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84">
        <f t="shared" si="5"/>
        <v>0</v>
      </c>
    </row>
    <row r="39" spans="2:53" s="37" customFormat="1" ht="12.75">
      <c r="B39" s="50" t="str">
        <f>+Motor!C101</f>
        <v>Driftsutgift 4 (per måned)</v>
      </c>
      <c r="C39" s="50">
        <f>+Motor!D101</f>
        <v>0</v>
      </c>
      <c r="D39" s="195"/>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84">
        <f t="shared" si="5"/>
        <v>0</v>
      </c>
    </row>
    <row r="40" spans="2:53" s="37" customFormat="1" ht="12.75">
      <c r="B40" s="50" t="str">
        <f>+Motor!C102</f>
        <v>Driftsutgift 5 (per måned)</v>
      </c>
      <c r="C40" s="50">
        <f>+Motor!D102</f>
        <v>0</v>
      </c>
      <c r="D40" s="195"/>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84">
        <f t="shared" si="5"/>
        <v>0</v>
      </c>
    </row>
    <row r="41" spans="2:53" s="37" customFormat="1" ht="12.75">
      <c r="B41" s="50" t="str">
        <f>+Motor!C103</f>
        <v>Avhendingskostnader/restverdier</v>
      </c>
      <c r="C41" s="50" t="str">
        <f>+Motor!D103</f>
        <v>&lt;navn på avhendinskostnad eller restverdi&gt;</v>
      </c>
      <c r="D41" s="195"/>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84">
        <f t="shared" si="5"/>
        <v>0</v>
      </c>
    </row>
    <row r="42" spans="2:53" s="37" customFormat="1" ht="12.75">
      <c r="B42" s="52"/>
      <c r="C42" s="52" t="str">
        <f>+Motor!D104</f>
        <v>Sum utgifter</v>
      </c>
      <c r="D42" s="85">
        <f>SUM(D33:D40)</f>
        <v>0</v>
      </c>
      <c r="E42" s="85">
        <f t="shared" ref="E42:AZ42" si="6">SUM(E33:E40)</f>
        <v>0</v>
      </c>
      <c r="F42" s="85">
        <f t="shared" si="6"/>
        <v>0</v>
      </c>
      <c r="G42" s="85">
        <f t="shared" si="6"/>
        <v>0</v>
      </c>
      <c r="H42" s="85">
        <f t="shared" si="6"/>
        <v>0</v>
      </c>
      <c r="I42" s="85">
        <f t="shared" si="6"/>
        <v>0</v>
      </c>
      <c r="J42" s="85">
        <f t="shared" si="6"/>
        <v>0</v>
      </c>
      <c r="K42" s="85">
        <f t="shared" si="6"/>
        <v>0</v>
      </c>
      <c r="L42" s="85">
        <f t="shared" si="6"/>
        <v>0</v>
      </c>
      <c r="M42" s="85">
        <f t="shared" si="6"/>
        <v>0</v>
      </c>
      <c r="N42" s="85">
        <f t="shared" si="6"/>
        <v>0</v>
      </c>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85">
        <f t="shared" si="6"/>
        <v>0</v>
      </c>
      <c r="AR42" s="85">
        <f t="shared" si="6"/>
        <v>0</v>
      </c>
      <c r="AS42" s="85">
        <f t="shared" si="6"/>
        <v>0</v>
      </c>
      <c r="AT42" s="85">
        <f t="shared" si="6"/>
        <v>0</v>
      </c>
      <c r="AU42" s="85">
        <f t="shared" si="6"/>
        <v>0</v>
      </c>
      <c r="AV42" s="85">
        <f t="shared" si="6"/>
        <v>0</v>
      </c>
      <c r="AW42" s="85">
        <f t="shared" si="6"/>
        <v>0</v>
      </c>
      <c r="AX42" s="85">
        <f t="shared" si="6"/>
        <v>0</v>
      </c>
      <c r="AY42" s="85">
        <f t="shared" si="6"/>
        <v>0</v>
      </c>
      <c r="AZ42" s="85">
        <f t="shared" si="6"/>
        <v>0</v>
      </c>
      <c r="BA42" s="33"/>
    </row>
    <row r="43" spans="2:53" s="31" customFormat="1" ht="12.75">
      <c r="B43" s="51"/>
      <c r="C43" s="51"/>
      <c r="D43" s="34"/>
      <c r="E43" s="34"/>
      <c r="F43" s="34"/>
      <c r="G43" s="34"/>
      <c r="H43" s="34"/>
      <c r="I43" s="34"/>
      <c r="J43" s="34"/>
      <c r="K43" s="34"/>
      <c r="L43" s="34"/>
      <c r="M43" s="34"/>
      <c r="N43" s="34"/>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34"/>
      <c r="AR43" s="34"/>
      <c r="AS43" s="34"/>
      <c r="AT43" s="34"/>
      <c r="AU43" s="34"/>
      <c r="AV43" s="34"/>
      <c r="AW43" s="34"/>
      <c r="AX43" s="34"/>
      <c r="AY43" s="34"/>
      <c r="AZ43" s="34"/>
    </row>
    <row r="44" spans="2:53" s="37" customFormat="1" ht="12.75">
      <c r="B44" s="35"/>
      <c r="BA44" s="31"/>
    </row>
  </sheetData>
  <sheetProtection algorithmName="SHA-512" hashValue="89ugegUH7UYfOKgXAeFxHyqmeWl7PqQ0Y28IfrHMeH1C4PQbwjiL0Ahstun8/qgxGQFXF+di/GcU/6l1rEyxFA==" saltValue="ZZ5Ku0X6DEzlGWzrbrN2Bg==" spinCount="100000" sheet="1" objects="1" scenarios="1"/>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B1:BY167"/>
  <sheetViews>
    <sheetView showGridLines="0" showZeros="0" zoomScaleNormal="100" workbookViewId="0">
      <selection activeCell="D156" sqref="D156"/>
    </sheetView>
  </sheetViews>
  <sheetFormatPr baseColWidth="10" defaultColWidth="17.42578125" defaultRowHeight="14.25" outlineLevelRow="1"/>
  <cols>
    <col min="1" max="1" width="3.42578125" style="2" customWidth="1"/>
    <col min="2" max="2" width="34.85546875" style="2" hidden="1" customWidth="1"/>
    <col min="3" max="3" width="25.7109375" style="10" customWidth="1"/>
    <col min="4" max="4" width="27.85546875" style="2" customWidth="1"/>
    <col min="5" max="6" width="13.5703125" style="2" customWidth="1"/>
    <col min="7" max="7" width="15.85546875" style="2" customWidth="1"/>
    <col min="8" max="8" width="17" style="2" customWidth="1"/>
    <col min="9" max="9" width="16.5703125" style="2" customWidth="1"/>
    <col min="10" max="10" width="17" style="2" customWidth="1"/>
    <col min="11" max="11" width="16.42578125" style="2" customWidth="1"/>
    <col min="12" max="12" width="16.85546875" style="2" customWidth="1"/>
    <col min="13" max="14" width="16.5703125" style="2" customWidth="1"/>
    <col min="15" max="20" width="12.5703125" style="2" customWidth="1"/>
    <col min="21" max="23" width="10.42578125" style="2" customWidth="1"/>
    <col min="24" max="25" width="8.5703125" style="2" customWidth="1"/>
    <col min="26" max="26" width="10.85546875" style="2" customWidth="1"/>
    <col min="27" max="28" width="8.5703125" style="2" bestFit="1" customWidth="1"/>
    <col min="29" max="53" width="10.85546875" style="2" customWidth="1"/>
    <col min="54" max="54" width="15.140625" style="2" customWidth="1"/>
    <col min="55" max="55" width="18.85546875" style="2" customWidth="1"/>
    <col min="56" max="56" width="35.42578125" style="2" bestFit="1" customWidth="1"/>
    <col min="57" max="77" width="10.5703125" style="2" customWidth="1"/>
    <col min="78" max="16384" width="17.42578125" style="2"/>
  </cols>
  <sheetData>
    <row r="1" spans="3:54" ht="13.5" customHeight="1"/>
    <row r="2" spans="3:54" ht="38.1" customHeight="1">
      <c r="C2" s="87" t="s">
        <v>189</v>
      </c>
      <c r="D2" s="87"/>
      <c r="E2" s="87"/>
      <c r="F2" s="87"/>
      <c r="G2" s="87"/>
      <c r="H2" s="87"/>
      <c r="I2" s="87"/>
      <c r="J2" s="87"/>
      <c r="K2" s="87"/>
      <c r="L2" s="87"/>
      <c r="M2" s="87"/>
      <c r="N2" s="87"/>
    </row>
    <row r="3" spans="3:54">
      <c r="C3" s="35"/>
      <c r="D3" s="37"/>
      <c r="E3" s="35"/>
      <c r="F3" s="35"/>
      <c r="G3" s="35"/>
      <c r="H3" s="35"/>
      <c r="I3" s="35"/>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row>
    <row r="4" spans="3:54" s="4" customFormat="1">
      <c r="C4" s="88" t="s">
        <v>190</v>
      </c>
      <c r="D4" s="236">
        <f>2.5%/12</f>
        <v>2.0833333333333333E-3</v>
      </c>
      <c r="E4" s="88" t="s">
        <v>191</v>
      </c>
      <c r="F4" s="234">
        <f>Prisjustering-Norges_Banks_inflasjonsmål</f>
        <v>-2.0833333333333333E-3</v>
      </c>
      <c r="G4" s="35"/>
      <c r="H4" s="35"/>
      <c r="I4" s="35"/>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row>
    <row r="5" spans="3:54">
      <c r="C5" s="35"/>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row>
    <row r="6" spans="3:54">
      <c r="C6" s="35"/>
      <c r="D6" s="31"/>
      <c r="E6" s="31"/>
      <c r="F6" s="31"/>
      <c r="G6" s="31"/>
      <c r="H6" s="135" t="s">
        <v>16</v>
      </c>
      <c r="I6" s="136" t="s">
        <v>18</v>
      </c>
      <c r="J6" s="136" t="s">
        <v>20</v>
      </c>
      <c r="K6" s="136" t="s">
        <v>22</v>
      </c>
      <c r="L6" s="136" t="s">
        <v>24</v>
      </c>
      <c r="M6" s="136" t="s">
        <v>26</v>
      </c>
      <c r="N6" s="136" t="s">
        <v>28</v>
      </c>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row>
    <row r="7" spans="3:54" s="4" customFormat="1" ht="26.1" customHeight="1">
      <c r="C7" s="88" t="s">
        <v>115</v>
      </c>
      <c r="D7" s="88" t="s">
        <v>116</v>
      </c>
      <c r="E7" s="88" t="s">
        <v>117</v>
      </c>
      <c r="F7" s="180" t="s">
        <v>83</v>
      </c>
      <c r="G7" s="88" t="str">
        <f>+'Planlegging og Evaluering'!B10</f>
        <v>Innkjøpers plan</v>
      </c>
      <c r="H7" s="180">
        <f>+'Tilbod 1'!C5</f>
        <v>0</v>
      </c>
      <c r="I7" s="180">
        <f>+'Tilbod 2'!C5</f>
        <v>0</v>
      </c>
      <c r="J7" s="180">
        <f>+'Tilbod 3'!C5</f>
        <v>0</v>
      </c>
      <c r="K7" s="180">
        <f>+'Tilbod 4'!C5</f>
        <v>0</v>
      </c>
      <c r="L7" s="180">
        <f>+'Tilbod 5'!C5</f>
        <v>0</v>
      </c>
      <c r="M7" s="180">
        <f>+'Tilbod 6'!C5</f>
        <v>0</v>
      </c>
      <c r="N7" s="180">
        <f>+'Tilbod 7'!C5</f>
        <v>0</v>
      </c>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row>
    <row r="8" spans="3:54" ht="13.35" customHeight="1">
      <c r="C8" s="114"/>
      <c r="D8" s="112"/>
      <c r="E8" s="112"/>
      <c r="F8" s="112"/>
      <c r="G8" s="112"/>
      <c r="H8" s="112"/>
      <c r="I8" s="112"/>
      <c r="J8" s="112"/>
      <c r="K8" s="112"/>
      <c r="L8" s="112"/>
      <c r="M8" s="112"/>
      <c r="N8" s="112"/>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row>
    <row r="9" spans="3:54" s="3" customFormat="1">
      <c r="C9" s="126" t="str">
        <f>+'Planlegging og Evaluering'!B12</f>
        <v>Investeringskost 1</v>
      </c>
      <c r="D9" s="126" t="str">
        <f>+'Planlegging og Evaluering'!C12</f>
        <v>&lt;navn på investeringskostnad&gt;</v>
      </c>
      <c r="E9" s="127" t="str">
        <f>+'Planlegging og Evaluering'!F12</f>
        <v>&lt;antall enheter&gt;</v>
      </c>
      <c r="F9" s="113" t="str">
        <f>+'Planlegging og Evaluering'!G12</f>
        <v>&lt;kr/enhet&gt;</v>
      </c>
      <c r="G9" s="113" t="e">
        <f>+'Planlegging og Evaluering'!H12</f>
        <v>#VALUE!</v>
      </c>
      <c r="H9" s="113">
        <f>'Tilbod 1'!F13</f>
        <v>0</v>
      </c>
      <c r="I9" s="113">
        <f>'Tilbod 2'!F13</f>
        <v>0</v>
      </c>
      <c r="J9" s="113">
        <f>'Tilbod 3'!F13</f>
        <v>0</v>
      </c>
      <c r="K9" s="113">
        <f>'Tilbod 4'!F13</f>
        <v>0</v>
      </c>
      <c r="L9" s="113">
        <f>'Tilbod 5'!F13</f>
        <v>0</v>
      </c>
      <c r="M9" s="113">
        <f>+'Tilbod 6'!F13</f>
        <v>0</v>
      </c>
      <c r="N9" s="113">
        <f>+'Tilbod 7'!F13</f>
        <v>0</v>
      </c>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row>
    <row r="10" spans="3:54" s="3" customFormat="1">
      <c r="C10" s="126" t="str">
        <f>+'Planlegging og Evaluering'!B13</f>
        <v>Investeringskost 2</v>
      </c>
      <c r="D10" s="126">
        <f>+'Planlegging og Evaluering'!C13</f>
        <v>0</v>
      </c>
      <c r="E10" s="127">
        <f>+'Planlegging og Evaluering'!F13</f>
        <v>0</v>
      </c>
      <c r="F10" s="113">
        <f>+'Planlegging og Evaluering'!G13</f>
        <v>0</v>
      </c>
      <c r="G10" s="113">
        <f>+'Planlegging og Evaluering'!H13</f>
        <v>0</v>
      </c>
      <c r="H10" s="113">
        <f>'Tilbod 1'!F14</f>
        <v>0</v>
      </c>
      <c r="I10" s="113">
        <f>+'Tilbod 2'!F14</f>
        <v>0</v>
      </c>
      <c r="J10" s="113">
        <f>+'Tilbod 3'!F14</f>
        <v>0</v>
      </c>
      <c r="K10" s="113">
        <f>'Tilbod 4'!F14</f>
        <v>0</v>
      </c>
      <c r="L10" s="113">
        <f>'Tilbod 5'!F14</f>
        <v>0</v>
      </c>
      <c r="M10" s="113">
        <f>+'Tilbod 6'!F14</f>
        <v>0</v>
      </c>
      <c r="N10" s="113">
        <f>+'Tilbod 7'!F14</f>
        <v>0</v>
      </c>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row>
    <row r="11" spans="3:54" s="3" customFormat="1">
      <c r="C11" s="126" t="str">
        <f>+'Planlegging og Evaluering'!B14</f>
        <v>Investeringskost 3</v>
      </c>
      <c r="D11" s="128">
        <f>+'Planlegging og Evaluering'!C14</f>
        <v>0</v>
      </c>
      <c r="E11" s="127">
        <f>+'Planlegging og Evaluering'!F14</f>
        <v>0</v>
      </c>
      <c r="F11" s="113">
        <f>+'Planlegging og Evaluering'!G14</f>
        <v>0</v>
      </c>
      <c r="G11" s="113">
        <f>+'Planlegging og Evaluering'!H14</f>
        <v>0</v>
      </c>
      <c r="H11" s="113">
        <f>'Tilbod 1'!F15</f>
        <v>0</v>
      </c>
      <c r="I11" s="113">
        <f>+'Tilbod 2'!F15</f>
        <v>0</v>
      </c>
      <c r="J11" s="113">
        <f>+'Tilbod 3'!F15</f>
        <v>0</v>
      </c>
      <c r="K11" s="113">
        <f>'Tilbod 4'!F15</f>
        <v>0</v>
      </c>
      <c r="L11" s="113">
        <f>'Tilbod 5'!F15</f>
        <v>0</v>
      </c>
      <c r="M11" s="113">
        <f>+'Tilbod 6'!F15</f>
        <v>0</v>
      </c>
      <c r="N11" s="113">
        <f>+'Tilbod 7'!F15</f>
        <v>0</v>
      </c>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row>
    <row r="12" spans="3:54" s="3" customFormat="1">
      <c r="C12" s="129" t="str">
        <f>+'Planlegging og Evaluering'!B15</f>
        <v>Sum investeringskost</v>
      </c>
      <c r="D12" s="130"/>
      <c r="E12" s="103"/>
      <c r="F12" s="131"/>
      <c r="G12" s="132" t="e">
        <f>SUM(G9:G11)</f>
        <v>#VALUE!</v>
      </c>
      <c r="H12" s="132">
        <f>SUM(H9:H11)</f>
        <v>0</v>
      </c>
      <c r="I12" s="132">
        <f>SUM(I9:I11)</f>
        <v>0</v>
      </c>
      <c r="J12" s="132">
        <f t="shared" ref="J12:K12" si="0">SUM(J9:J11)</f>
        <v>0</v>
      </c>
      <c r="K12" s="132">
        <f t="shared" si="0"/>
        <v>0</v>
      </c>
      <c r="L12" s="132">
        <f>SUM(L9:L11)</f>
        <v>0</v>
      </c>
      <c r="M12" s="132">
        <f>SUM(M9:M11)</f>
        <v>0</v>
      </c>
      <c r="N12" s="132">
        <f>SUM(N9:N11)</f>
        <v>0</v>
      </c>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row>
    <row r="13" spans="3:54" s="3" customFormat="1">
      <c r="C13" s="126"/>
      <c r="D13" s="133"/>
      <c r="E13" s="105"/>
      <c r="F13" s="98"/>
      <c r="G13" s="105"/>
      <c r="H13" s="105"/>
      <c r="I13" s="105"/>
      <c r="J13" s="105"/>
      <c r="K13" s="105"/>
      <c r="L13" s="105"/>
      <c r="M13" s="105"/>
      <c r="N13" s="105"/>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row>
    <row r="14" spans="3:54" s="3" customFormat="1">
      <c r="C14" s="126" t="str">
        <f>+'Planlegging og Evaluering'!B17</f>
        <v>Driftsutgift 1 (per måned)</v>
      </c>
      <c r="D14" s="126" t="str">
        <f>+'Planlegging og Evaluering'!C17</f>
        <v>&lt;navn på driftsutgift&gt;</v>
      </c>
      <c r="E14" s="127" t="str">
        <f>+'Planlegging og Evaluering'!F17</f>
        <v>&lt;antall enheter&gt;</v>
      </c>
      <c r="F14" s="113" t="str">
        <f>+'Planlegging og Evaluering'!G17</f>
        <v>&lt;kr/enhet&gt;</v>
      </c>
      <c r="G14" s="113" t="e">
        <f>+'Planlegging og Evaluering'!H17</f>
        <v>#VALUE!</v>
      </c>
      <c r="H14" s="113">
        <f>'Tilbod 1'!F18</f>
        <v>0</v>
      </c>
      <c r="I14" s="113">
        <f>+'Tilbod 2'!F18</f>
        <v>0</v>
      </c>
      <c r="J14" s="113">
        <f>+'Tilbod 3'!F18</f>
        <v>0</v>
      </c>
      <c r="K14" s="113">
        <f>'Tilbod 4'!F18</f>
        <v>0</v>
      </c>
      <c r="L14" s="113">
        <f>'Tilbod 5'!F18</f>
        <v>0</v>
      </c>
      <c r="M14" s="113">
        <f>+'Tilbod 6'!F18</f>
        <v>0</v>
      </c>
      <c r="N14" s="113">
        <f>+'Tilbod 7'!F18</f>
        <v>0</v>
      </c>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row>
    <row r="15" spans="3:54" s="3" customFormat="1">
      <c r="C15" s="126" t="str">
        <f>+'Planlegging og Evaluering'!B18</f>
        <v>Driftsutgift 2 (per måned)</v>
      </c>
      <c r="D15" s="126">
        <f>+'Planlegging og Evaluering'!C18</f>
        <v>0</v>
      </c>
      <c r="E15" s="127">
        <f>+'Planlegging og Evaluering'!F18</f>
        <v>0</v>
      </c>
      <c r="F15" s="113">
        <f>+'Planlegging og Evaluering'!G18</f>
        <v>0</v>
      </c>
      <c r="G15" s="113">
        <f>+'Planlegging og Evaluering'!H18</f>
        <v>0</v>
      </c>
      <c r="H15" s="113">
        <f>'Tilbod 1'!F19</f>
        <v>0</v>
      </c>
      <c r="I15" s="113">
        <f>+'Tilbod 2'!F19</f>
        <v>0</v>
      </c>
      <c r="J15" s="113">
        <f>+'Tilbod 3'!F19</f>
        <v>0</v>
      </c>
      <c r="K15" s="113">
        <f>'Tilbod 4'!F19</f>
        <v>0</v>
      </c>
      <c r="L15" s="113">
        <f>'Tilbod 5'!F19</f>
        <v>0</v>
      </c>
      <c r="M15" s="113">
        <f>+'Tilbod 6'!F19</f>
        <v>0</v>
      </c>
      <c r="N15" s="113">
        <f>+'Tilbod 7'!F19</f>
        <v>0</v>
      </c>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row>
    <row r="16" spans="3:54" s="3" customFormat="1">
      <c r="C16" s="126" t="str">
        <f>+'Planlegging og Evaluering'!B19</f>
        <v>Driftsutgift 3 (per måned)</v>
      </c>
      <c r="D16" s="126">
        <f>+'Planlegging og Evaluering'!C19</f>
        <v>0</v>
      </c>
      <c r="E16" s="127">
        <f>+'Planlegging og Evaluering'!F19</f>
        <v>0</v>
      </c>
      <c r="F16" s="113">
        <f>+'Planlegging og Evaluering'!G19</f>
        <v>0</v>
      </c>
      <c r="G16" s="113">
        <f>+'Planlegging og Evaluering'!H19</f>
        <v>0</v>
      </c>
      <c r="H16" s="113">
        <f>'Tilbod 1'!F20</f>
        <v>0</v>
      </c>
      <c r="I16" s="113">
        <f>+'Tilbod 2'!F20</f>
        <v>0</v>
      </c>
      <c r="J16" s="113">
        <f>+'Tilbod 3'!F20</f>
        <v>0</v>
      </c>
      <c r="K16" s="113">
        <f>'Tilbod 4'!F20</f>
        <v>0</v>
      </c>
      <c r="L16" s="113">
        <f>'Tilbod 5'!F20</f>
        <v>0</v>
      </c>
      <c r="M16" s="113">
        <f>+'Tilbod 6'!F20</f>
        <v>0</v>
      </c>
      <c r="N16" s="113">
        <f>+'Tilbod 7'!F20</f>
        <v>0</v>
      </c>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row>
    <row r="17" spans="3:56" s="3" customFormat="1">
      <c r="C17" s="126" t="str">
        <f>+'Planlegging og Evaluering'!B20</f>
        <v>Driftsutgift 4 (per måned)</v>
      </c>
      <c r="D17" s="126">
        <f>+'Planlegging og Evaluering'!C20</f>
        <v>0</v>
      </c>
      <c r="E17" s="127">
        <f>+'Planlegging og Evaluering'!F20</f>
        <v>0</v>
      </c>
      <c r="F17" s="113">
        <f>+'Planlegging og Evaluering'!G20</f>
        <v>0</v>
      </c>
      <c r="G17" s="113">
        <f>+'Planlegging og Evaluering'!H20</f>
        <v>0</v>
      </c>
      <c r="H17" s="113">
        <f>'Tilbod 1'!F21</f>
        <v>0</v>
      </c>
      <c r="I17" s="113">
        <f>+'Tilbod 2'!F21</f>
        <v>0</v>
      </c>
      <c r="J17" s="113">
        <f>+'Tilbod 3'!F21</f>
        <v>0</v>
      </c>
      <c r="K17" s="113">
        <f>'Tilbod 4'!F21</f>
        <v>0</v>
      </c>
      <c r="L17" s="113">
        <f>'Tilbod 5'!F21</f>
        <v>0</v>
      </c>
      <c r="M17" s="113">
        <f>+'Tilbod 6'!F21</f>
        <v>0</v>
      </c>
      <c r="N17" s="113">
        <f>+'Tilbod 7'!F21</f>
        <v>0</v>
      </c>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row>
    <row r="18" spans="3:56" s="3" customFormat="1">
      <c r="C18" s="126" t="str">
        <f>+'Planlegging og Evaluering'!B21</f>
        <v>Driftsutgift 5 (per måned)</v>
      </c>
      <c r="D18" s="126">
        <f>+'Planlegging og Evaluering'!C21</f>
        <v>0</v>
      </c>
      <c r="E18" s="127">
        <f>+'Planlegging og Evaluering'!F21</f>
        <v>0</v>
      </c>
      <c r="F18" s="113">
        <f>+'Planlegging og Evaluering'!G21</f>
        <v>0</v>
      </c>
      <c r="G18" s="113">
        <f>+'Planlegging og Evaluering'!H21</f>
        <v>0</v>
      </c>
      <c r="H18" s="113">
        <f>'Tilbod 1'!F22</f>
        <v>0</v>
      </c>
      <c r="I18" s="113">
        <f>+'Tilbod 2'!F22</f>
        <v>0</v>
      </c>
      <c r="J18" s="113">
        <f>+'Tilbod 3'!F22</f>
        <v>0</v>
      </c>
      <c r="K18" s="113">
        <f>'Tilbod 4'!F22</f>
        <v>0</v>
      </c>
      <c r="L18" s="113">
        <f>'Tilbod 5'!F22</f>
        <v>0</v>
      </c>
      <c r="M18" s="113">
        <f>+'Tilbod 6'!F22</f>
        <v>0</v>
      </c>
      <c r="N18" s="113">
        <f>+'Tilbod 7'!F22</f>
        <v>0</v>
      </c>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row>
    <row r="19" spans="3:56" s="3" customFormat="1">
      <c r="C19" s="129" t="str">
        <f>+'Planlegging og Evaluering'!B22</f>
        <v>Sum driftsutgifter</v>
      </c>
      <c r="D19" s="130"/>
      <c r="E19" s="103"/>
      <c r="F19" s="131"/>
      <c r="G19" s="132" t="e">
        <f>SUM(G14:G18)</f>
        <v>#VALUE!</v>
      </c>
      <c r="H19" s="132">
        <f>SUM(H14:H18)</f>
        <v>0</v>
      </c>
      <c r="I19" s="132">
        <f t="shared" ref="I19:L19" si="1">SUM(I14:I18)</f>
        <v>0</v>
      </c>
      <c r="J19" s="132">
        <f t="shared" si="1"/>
        <v>0</v>
      </c>
      <c r="K19" s="132">
        <f t="shared" si="1"/>
        <v>0</v>
      </c>
      <c r="L19" s="132">
        <f t="shared" si="1"/>
        <v>0</v>
      </c>
      <c r="M19" s="132">
        <f>SUM(M14:M18)</f>
        <v>0</v>
      </c>
      <c r="N19" s="132">
        <f>SUM(N14:N18)</f>
        <v>0</v>
      </c>
      <c r="O19" s="31"/>
      <c r="P19" s="31"/>
      <c r="Q19" s="31"/>
      <c r="R19" s="31"/>
      <c r="S19" s="31"/>
      <c r="T19" s="31"/>
      <c r="U19" s="31"/>
      <c r="V19" s="31"/>
      <c r="W19" s="31"/>
      <c r="X19" s="31"/>
      <c r="Y19" s="31"/>
      <c r="Z19" s="184"/>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row>
    <row r="20" spans="3:56" s="3" customFormat="1">
      <c r="C20" s="102"/>
      <c r="D20" s="103"/>
      <c r="E20" s="103"/>
      <c r="F20" s="131"/>
      <c r="G20" s="131"/>
      <c r="H20" s="132"/>
      <c r="I20" s="131"/>
      <c r="J20" s="131"/>
      <c r="K20" s="131"/>
      <c r="L20" s="131"/>
      <c r="M20" s="131"/>
      <c r="N20" s="131"/>
      <c r="O20" s="31"/>
      <c r="P20" s="31"/>
      <c r="Q20" s="31"/>
      <c r="R20" s="31"/>
      <c r="S20" s="31"/>
      <c r="T20" s="31"/>
      <c r="U20" s="31"/>
      <c r="V20" s="31"/>
      <c r="W20" s="31"/>
      <c r="X20" s="31"/>
      <c r="Y20" s="31"/>
      <c r="Z20" s="185"/>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row>
    <row r="21" spans="3:56" s="3" customFormat="1">
      <c r="C21" s="129" t="str">
        <f>+'Planlegging og Evaluering'!B24</f>
        <v>Avhendingskostnader/restverdier</v>
      </c>
      <c r="D21" s="129" t="str">
        <f>+'Planlegging og Evaluering'!C24</f>
        <v>&lt;navn på avhendinskostnad eller restverdi&gt;</v>
      </c>
      <c r="E21" s="129" t="str">
        <f>+'Planlegging og Evaluering'!F24</f>
        <v>&lt;antall enheter&gt;</v>
      </c>
      <c r="F21" s="129" t="str">
        <f>+'Planlegging og Evaluering'!G24</f>
        <v>&lt;kr/enhet&gt;</v>
      </c>
      <c r="G21" s="129" t="e">
        <f>+'Planlegging og Evaluering'!H24</f>
        <v>#VALUE!</v>
      </c>
      <c r="H21" s="132">
        <f>'Tilbod 1'!$F$25</f>
        <v>0</v>
      </c>
      <c r="I21" s="132">
        <f>+'Tilbod 2'!F25</f>
        <v>0</v>
      </c>
      <c r="J21" s="132">
        <f>+'Tilbod 3'!F25</f>
        <v>0</v>
      </c>
      <c r="K21" s="132">
        <f>+'Tilbod 4'!F25</f>
        <v>0</v>
      </c>
      <c r="L21" s="132">
        <f>+'Tilbod 5'!F25</f>
        <v>0</v>
      </c>
      <c r="M21" s="132">
        <f>+'Tilbod 6'!F25</f>
        <v>0</v>
      </c>
      <c r="N21" s="132">
        <f>+'Tilbod 7'!F25</f>
        <v>0</v>
      </c>
      <c r="O21" s="31"/>
      <c r="P21" s="31"/>
      <c r="Q21" s="31"/>
      <c r="R21" s="31"/>
      <c r="S21" s="31"/>
      <c r="T21" s="31"/>
      <c r="U21" s="31"/>
      <c r="V21" s="31"/>
      <c r="W21" s="31"/>
      <c r="X21" s="31"/>
      <c r="Y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row>
    <row r="22" spans="3:56">
      <c r="C22" s="114"/>
      <c r="D22" s="112"/>
      <c r="E22" s="112"/>
      <c r="F22" s="112"/>
      <c r="G22" s="112"/>
      <c r="H22" s="112"/>
      <c r="I22" s="112"/>
      <c r="J22" s="112"/>
      <c r="K22" s="112"/>
      <c r="L22" s="112"/>
      <c r="M22" s="112"/>
      <c r="N22" s="112"/>
      <c r="O22" s="37"/>
      <c r="P22" s="37"/>
      <c r="Q22" s="37"/>
      <c r="R22" s="37"/>
      <c r="S22" s="37"/>
      <c r="T22" s="37"/>
      <c r="U22" s="37"/>
      <c r="V22" s="37"/>
      <c r="W22" s="37"/>
      <c r="X22" s="37"/>
      <c r="Y22" s="37"/>
      <c r="Z22" s="37"/>
      <c r="AA22" s="183"/>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row>
    <row r="23" spans="3:56">
      <c r="C23" s="114" t="s">
        <v>129</v>
      </c>
      <c r="D23" s="112"/>
      <c r="E23" s="182">
        <f>1/((1+Kalkulsjonsrente)^E25)</f>
        <v>1</v>
      </c>
      <c r="F23" s="182">
        <f>1/((1+Kalkulsjonsrente)^F25)</f>
        <v>0.99673694261856227</v>
      </c>
      <c r="G23" s="182">
        <f t="shared" ref="G23:X23" si="2">1/((1+Kalkulsjonsrente)^G25)</f>
        <v>0.99348453278059923</v>
      </c>
      <c r="H23" s="182">
        <f t="shared" si="2"/>
        <v>0.99024273574256516</v>
      </c>
      <c r="I23" s="182">
        <f t="shared" si="2"/>
        <v>0.98701151687428534</v>
      </c>
      <c r="J23" s="182">
        <f>1/((1+Kalkulsjonsrente)^J25)</f>
        <v>0.98379084165858477</v>
      </c>
      <c r="K23" s="182">
        <f t="shared" si="2"/>
        <v>0.98058067569091989</v>
      </c>
      <c r="L23" s="182">
        <f t="shared" si="2"/>
        <v>0.97738098467901147</v>
      </c>
      <c r="M23" s="182">
        <f t="shared" si="2"/>
        <v>0.97419173444247775</v>
      </c>
      <c r="N23" s="182">
        <f t="shared" si="2"/>
        <v>0.97101289091246967</v>
      </c>
      <c r="O23" s="182">
        <f t="shared" si="2"/>
        <v>0.96784442013130667</v>
      </c>
      <c r="P23" s="182">
        <f t="shared" si="2"/>
        <v>0.96468628825211378</v>
      </c>
      <c r="Q23" s="182">
        <f t="shared" si="2"/>
        <v>0.96153846153846112</v>
      </c>
      <c r="R23" s="182">
        <f t="shared" si="2"/>
        <v>0.95840090636400177</v>
      </c>
      <c r="S23" s="182">
        <f t="shared" si="2"/>
        <v>0.95527358921211403</v>
      </c>
      <c r="T23" s="182">
        <f t="shared" si="2"/>
        <v>0.95215647667554293</v>
      </c>
      <c r="U23" s="182">
        <f t="shared" si="2"/>
        <v>0.9490495354560432</v>
      </c>
      <c r="V23" s="182">
        <f t="shared" si="2"/>
        <v>0.94595273236402333</v>
      </c>
      <c r="W23" s="182">
        <f t="shared" si="2"/>
        <v>0.94286603431819183</v>
      </c>
      <c r="X23" s="182">
        <f t="shared" si="2"/>
        <v>0.93978940834520286</v>
      </c>
      <c r="Y23" s="182">
        <f t="shared" ref="Y23:BA23" si="3">1/((1+Kalkulsjonsrente)^Y25)</f>
        <v>0.93672282157930509</v>
      </c>
      <c r="Z23" s="182">
        <f t="shared" si="3"/>
        <v>0.93366624126198972</v>
      </c>
      <c r="AA23" s="182">
        <f t="shared" si="3"/>
        <v>0.93061963474164044</v>
      </c>
      <c r="AB23" s="182">
        <f t="shared" si="3"/>
        <v>0.92758296947318575</v>
      </c>
      <c r="AC23" s="182">
        <f t="shared" si="3"/>
        <v>0.92455621301775048</v>
      </c>
      <c r="AD23" s="182">
        <f t="shared" si="3"/>
        <v>0.92153933304230895</v>
      </c>
      <c r="AE23" s="182">
        <f t="shared" si="3"/>
        <v>0.91853229731934005</v>
      </c>
      <c r="AF23" s="182">
        <f t="shared" si="3"/>
        <v>0.91553507372648302</v>
      </c>
      <c r="AG23" s="182">
        <f t="shared" si="3"/>
        <v>0.91254763024619501</v>
      </c>
      <c r="AH23" s="182">
        <f t="shared" si="3"/>
        <v>0.9095699349654065</v>
      </c>
      <c r="AI23" s="182">
        <f t="shared" si="3"/>
        <v>0.90660195607518379</v>
      </c>
      <c r="AJ23" s="182">
        <f t="shared" si="3"/>
        <v>0.90364366187038681</v>
      </c>
      <c r="AK23" s="182">
        <f t="shared" si="3"/>
        <v>0.90069502074933128</v>
      </c>
      <c r="AL23" s="182">
        <f t="shared" si="3"/>
        <v>0.89775600121345112</v>
      </c>
      <c r="AM23" s="182">
        <f t="shared" si="3"/>
        <v>0.89482657186696157</v>
      </c>
      <c r="AN23" s="182">
        <f t="shared" si="3"/>
        <v>0.89190670141652439</v>
      </c>
      <c r="AO23" s="182">
        <f t="shared" si="3"/>
        <v>0.88899635867091342</v>
      </c>
      <c r="AP23" s="182">
        <f t="shared" si="3"/>
        <v>0.8860955125406812</v>
      </c>
      <c r="AQ23" s="182">
        <f t="shared" si="3"/>
        <v>0.88320413203782633</v>
      </c>
      <c r="AR23" s="182">
        <f t="shared" si="3"/>
        <v>0.88032218627546399</v>
      </c>
      <c r="AS23" s="182">
        <f t="shared" si="3"/>
        <v>0.87744964446749452</v>
      </c>
      <c r="AT23" s="182">
        <f t="shared" si="3"/>
        <v>0.8745864759282751</v>
      </c>
      <c r="AU23" s="182">
        <f t="shared" si="3"/>
        <v>0.87173265007229184</v>
      </c>
      <c r="AV23" s="182">
        <f t="shared" si="3"/>
        <v>0.86888813641383289</v>
      </c>
      <c r="AW23" s="182">
        <f t="shared" si="3"/>
        <v>0.86605290456666428</v>
      </c>
      <c r="AX23" s="182">
        <f t="shared" si="3"/>
        <v>0.86322692424370251</v>
      </c>
      <c r="AY23" s="182">
        <f t="shared" si="3"/>
        <v>0.86041016525669323</v>
      </c>
      <c r="AZ23" s="182">
        <f t="shared" si="3"/>
        <v>0.8576025975158883</v>
      </c>
      <c r="BA23" s="182">
        <f t="shared" si="3"/>
        <v>0.85480419102972405</v>
      </c>
      <c r="BB23" s="37"/>
    </row>
    <row r="24" spans="3:56">
      <c r="C24" s="35"/>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row>
    <row r="25" spans="3:56">
      <c r="C25" s="88" t="s">
        <v>192</v>
      </c>
      <c r="D25" s="88"/>
      <c r="E25" s="139">
        <v>0</v>
      </c>
      <c r="F25" s="139">
        <v>1</v>
      </c>
      <c r="G25" s="139">
        <v>2</v>
      </c>
      <c r="H25" s="139">
        <v>3</v>
      </c>
      <c r="I25" s="139">
        <v>4</v>
      </c>
      <c r="J25" s="139">
        <v>5</v>
      </c>
      <c r="K25" s="139">
        <v>6</v>
      </c>
      <c r="L25" s="139">
        <v>7</v>
      </c>
      <c r="M25" s="139">
        <v>8</v>
      </c>
      <c r="N25" s="139">
        <v>9</v>
      </c>
      <c r="O25" s="139">
        <v>10</v>
      </c>
      <c r="P25" s="139">
        <v>11</v>
      </c>
      <c r="Q25" s="139">
        <v>12</v>
      </c>
      <c r="R25" s="139">
        <v>13</v>
      </c>
      <c r="S25" s="139">
        <v>14</v>
      </c>
      <c r="T25" s="139">
        <v>15</v>
      </c>
      <c r="U25" s="139">
        <v>16</v>
      </c>
      <c r="V25" s="139">
        <v>17</v>
      </c>
      <c r="W25" s="139">
        <v>18</v>
      </c>
      <c r="X25" s="139">
        <v>19</v>
      </c>
      <c r="Y25" s="139">
        <v>20</v>
      </c>
      <c r="Z25" s="139">
        <v>21</v>
      </c>
      <c r="AA25" s="139">
        <v>22</v>
      </c>
      <c r="AB25" s="139">
        <v>23</v>
      </c>
      <c r="AC25" s="139">
        <v>24</v>
      </c>
      <c r="AD25" s="139">
        <v>25</v>
      </c>
      <c r="AE25" s="139">
        <v>26</v>
      </c>
      <c r="AF25" s="139">
        <v>27</v>
      </c>
      <c r="AG25" s="139">
        <v>28</v>
      </c>
      <c r="AH25" s="139">
        <v>29</v>
      </c>
      <c r="AI25" s="139">
        <v>30</v>
      </c>
      <c r="AJ25" s="139">
        <v>31</v>
      </c>
      <c r="AK25" s="139">
        <v>32</v>
      </c>
      <c r="AL25" s="139">
        <v>33</v>
      </c>
      <c r="AM25" s="139">
        <v>34</v>
      </c>
      <c r="AN25" s="139">
        <v>35</v>
      </c>
      <c r="AO25" s="139">
        <v>36</v>
      </c>
      <c r="AP25" s="139">
        <v>37</v>
      </c>
      <c r="AQ25" s="139">
        <v>38</v>
      </c>
      <c r="AR25" s="139">
        <v>39</v>
      </c>
      <c r="AS25" s="139">
        <v>40</v>
      </c>
      <c r="AT25" s="139">
        <v>41</v>
      </c>
      <c r="AU25" s="139">
        <v>42</v>
      </c>
      <c r="AV25" s="139">
        <v>43</v>
      </c>
      <c r="AW25" s="139">
        <v>44</v>
      </c>
      <c r="AX25" s="139">
        <v>45</v>
      </c>
      <c r="AY25" s="139">
        <v>46</v>
      </c>
      <c r="AZ25" s="139">
        <v>47</v>
      </c>
      <c r="BA25" s="139">
        <v>48</v>
      </c>
      <c r="BB25" s="37"/>
    </row>
    <row r="26" spans="3:56" ht="5.0999999999999996" customHeight="1">
      <c r="C26" s="35"/>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row>
    <row r="27" spans="3:56">
      <c r="C27" s="153" t="s">
        <v>65</v>
      </c>
      <c r="D27" s="159" t="str">
        <f>+C27</f>
        <v>Innkjøpers plan</v>
      </c>
      <c r="E27" s="138" t="e">
        <f>+E59</f>
        <v>#VALUE!</v>
      </c>
      <c r="F27" s="138" t="e">
        <f>+F59</f>
        <v>#VALUE!</v>
      </c>
      <c r="G27" s="138" t="e">
        <f>+G59</f>
        <v>#VALUE!</v>
      </c>
      <c r="H27" s="138" t="e">
        <f t="shared" ref="H27:J27" si="4">+H59</f>
        <v>#VALUE!</v>
      </c>
      <c r="I27" s="138" t="e">
        <f>+I59</f>
        <v>#VALUE!</v>
      </c>
      <c r="J27" s="138" t="e">
        <f t="shared" si="4"/>
        <v>#VALUE!</v>
      </c>
      <c r="K27" s="138" t="e">
        <f t="shared" ref="K27:W27" si="5">+K59</f>
        <v>#VALUE!</v>
      </c>
      <c r="L27" s="138" t="e">
        <f t="shared" si="5"/>
        <v>#VALUE!</v>
      </c>
      <c r="M27" s="138" t="e">
        <f t="shared" si="5"/>
        <v>#VALUE!</v>
      </c>
      <c r="N27" s="138" t="e">
        <f t="shared" si="5"/>
        <v>#VALUE!</v>
      </c>
      <c r="O27" s="138" t="e">
        <f t="shared" si="5"/>
        <v>#VALUE!</v>
      </c>
      <c r="P27" s="138" t="e">
        <f t="shared" si="5"/>
        <v>#VALUE!</v>
      </c>
      <c r="Q27" s="138" t="e">
        <f t="shared" si="5"/>
        <v>#VALUE!</v>
      </c>
      <c r="R27" s="138" t="e">
        <f t="shared" si="5"/>
        <v>#VALUE!</v>
      </c>
      <c r="S27" s="138" t="e">
        <f t="shared" si="5"/>
        <v>#VALUE!</v>
      </c>
      <c r="T27" s="138" t="e">
        <f t="shared" si="5"/>
        <v>#VALUE!</v>
      </c>
      <c r="U27" s="138" t="e">
        <f t="shared" si="5"/>
        <v>#VALUE!</v>
      </c>
      <c r="V27" s="138" t="e">
        <f t="shared" si="5"/>
        <v>#VALUE!</v>
      </c>
      <c r="W27" s="138" t="e">
        <f t="shared" si="5"/>
        <v>#VALUE!</v>
      </c>
      <c r="X27" s="138" t="e">
        <f>+X59</f>
        <v>#VALUE!</v>
      </c>
      <c r="Y27" s="138" t="e">
        <f>+Y59</f>
        <v>#VALUE!</v>
      </c>
      <c r="Z27" s="138" t="e">
        <f>+Z59</f>
        <v>#VALUE!</v>
      </c>
      <c r="AA27" s="138" t="e">
        <f>+AA59</f>
        <v>#VALUE!</v>
      </c>
      <c r="AB27" s="138" t="e">
        <f t="shared" ref="AB27:BA27" si="6">+AB59</f>
        <v>#VALUE!</v>
      </c>
      <c r="AC27" s="138" t="e">
        <f t="shared" si="6"/>
        <v>#VALUE!</v>
      </c>
      <c r="AD27" s="138" t="e">
        <f t="shared" si="6"/>
        <v>#VALUE!</v>
      </c>
      <c r="AE27" s="138" t="e">
        <f t="shared" si="6"/>
        <v>#VALUE!</v>
      </c>
      <c r="AF27" s="138" t="e">
        <f t="shared" si="6"/>
        <v>#VALUE!</v>
      </c>
      <c r="AG27" s="138" t="e">
        <f t="shared" si="6"/>
        <v>#VALUE!</v>
      </c>
      <c r="AH27" s="138" t="e">
        <f t="shared" si="6"/>
        <v>#VALUE!</v>
      </c>
      <c r="AI27" s="138" t="e">
        <f t="shared" si="6"/>
        <v>#VALUE!</v>
      </c>
      <c r="AJ27" s="138" t="e">
        <f t="shared" si="6"/>
        <v>#VALUE!</v>
      </c>
      <c r="AK27" s="138" t="e">
        <f t="shared" si="6"/>
        <v>#VALUE!</v>
      </c>
      <c r="AL27" s="138" t="e">
        <f t="shared" si="6"/>
        <v>#VALUE!</v>
      </c>
      <c r="AM27" s="138" t="e">
        <f t="shared" si="6"/>
        <v>#VALUE!</v>
      </c>
      <c r="AN27" s="138" t="e">
        <f t="shared" si="6"/>
        <v>#VALUE!</v>
      </c>
      <c r="AO27" s="138" t="e">
        <f t="shared" si="6"/>
        <v>#VALUE!</v>
      </c>
      <c r="AP27" s="138" t="e">
        <f t="shared" si="6"/>
        <v>#VALUE!</v>
      </c>
      <c r="AQ27" s="138" t="e">
        <f t="shared" si="6"/>
        <v>#VALUE!</v>
      </c>
      <c r="AR27" s="138" t="e">
        <f t="shared" si="6"/>
        <v>#VALUE!</v>
      </c>
      <c r="AS27" s="138" t="e">
        <f t="shared" si="6"/>
        <v>#VALUE!</v>
      </c>
      <c r="AT27" s="138" t="e">
        <f t="shared" si="6"/>
        <v>#VALUE!</v>
      </c>
      <c r="AU27" s="138" t="e">
        <f t="shared" si="6"/>
        <v>#VALUE!</v>
      </c>
      <c r="AV27" s="138" t="e">
        <f t="shared" si="6"/>
        <v>#VALUE!</v>
      </c>
      <c r="AW27" s="138" t="e">
        <f t="shared" si="6"/>
        <v>#VALUE!</v>
      </c>
      <c r="AX27" s="138" t="e">
        <f t="shared" si="6"/>
        <v>#VALUE!</v>
      </c>
      <c r="AY27" s="138" t="e">
        <f t="shared" si="6"/>
        <v>#VALUE!</v>
      </c>
      <c r="AZ27" s="138" t="e">
        <f t="shared" si="6"/>
        <v>#VALUE!</v>
      </c>
      <c r="BA27" s="138" t="e">
        <f t="shared" si="6"/>
        <v>#VALUE!</v>
      </c>
      <c r="BB27" s="69" t="e">
        <f>SUM(E27:BA27)</f>
        <v>#VALUE!</v>
      </c>
      <c r="BC27" s="95" t="str">
        <f t="shared" ref="BC27:BC31" si="7">D27</f>
        <v>Innkjøpers plan</v>
      </c>
      <c r="BD27" s="95" t="e">
        <f>MIN(BB27:BB34)</f>
        <v>#VALUE!</v>
      </c>
    </row>
    <row r="28" spans="3:56">
      <c r="C28" s="153" t="s">
        <v>16</v>
      </c>
      <c r="D28" s="159">
        <f>+'Tilbod 1'!C5</f>
        <v>0</v>
      </c>
      <c r="E28" s="138">
        <f>+H12*E23</f>
        <v>0</v>
      </c>
      <c r="F28" s="138">
        <f>+F75</f>
        <v>0</v>
      </c>
      <c r="G28" s="138">
        <f t="shared" ref="G28:AZ28" si="8">+G75</f>
        <v>0</v>
      </c>
      <c r="H28" s="138">
        <f t="shared" si="8"/>
        <v>0</v>
      </c>
      <c r="I28" s="138">
        <f t="shared" si="8"/>
        <v>0</v>
      </c>
      <c r="J28" s="138">
        <f t="shared" si="8"/>
        <v>0</v>
      </c>
      <c r="K28" s="138">
        <f>+K75</f>
        <v>0</v>
      </c>
      <c r="L28" s="138">
        <f t="shared" si="8"/>
        <v>0</v>
      </c>
      <c r="M28" s="138">
        <f t="shared" si="8"/>
        <v>0</v>
      </c>
      <c r="N28" s="138">
        <f t="shared" si="8"/>
        <v>0</v>
      </c>
      <c r="O28" s="138">
        <f t="shared" si="8"/>
        <v>0</v>
      </c>
      <c r="P28" s="138">
        <f t="shared" si="8"/>
        <v>0</v>
      </c>
      <c r="Q28" s="138">
        <f t="shared" si="8"/>
        <v>0</v>
      </c>
      <c r="R28" s="138">
        <f t="shared" si="8"/>
        <v>0</v>
      </c>
      <c r="S28" s="138">
        <f t="shared" si="8"/>
        <v>0</v>
      </c>
      <c r="T28" s="138">
        <f t="shared" si="8"/>
        <v>0</v>
      </c>
      <c r="U28" s="138">
        <f t="shared" si="8"/>
        <v>0</v>
      </c>
      <c r="V28" s="138">
        <f t="shared" si="8"/>
        <v>0</v>
      </c>
      <c r="W28" s="138">
        <f t="shared" si="8"/>
        <v>0</v>
      </c>
      <c r="X28" s="138">
        <f t="shared" si="8"/>
        <v>0</v>
      </c>
      <c r="Y28" s="138">
        <f t="shared" si="8"/>
        <v>0</v>
      </c>
      <c r="Z28" s="138">
        <f t="shared" si="8"/>
        <v>0</v>
      </c>
      <c r="AA28" s="138">
        <f t="shared" si="8"/>
        <v>0</v>
      </c>
      <c r="AB28" s="138">
        <f t="shared" si="8"/>
        <v>0</v>
      </c>
      <c r="AC28" s="138">
        <f t="shared" si="8"/>
        <v>0</v>
      </c>
      <c r="AD28" s="138">
        <f t="shared" si="8"/>
        <v>0</v>
      </c>
      <c r="AE28" s="138">
        <f t="shared" si="8"/>
        <v>0</v>
      </c>
      <c r="AF28" s="138">
        <f t="shared" si="8"/>
        <v>0</v>
      </c>
      <c r="AG28" s="138">
        <f t="shared" si="8"/>
        <v>0</v>
      </c>
      <c r="AH28" s="138">
        <f t="shared" si="8"/>
        <v>0</v>
      </c>
      <c r="AI28" s="138">
        <f t="shared" si="8"/>
        <v>0</v>
      </c>
      <c r="AJ28" s="138">
        <f t="shared" si="8"/>
        <v>0</v>
      </c>
      <c r="AK28" s="138">
        <f t="shared" si="8"/>
        <v>0</v>
      </c>
      <c r="AL28" s="138">
        <f t="shared" si="8"/>
        <v>0</v>
      </c>
      <c r="AM28" s="138">
        <f t="shared" si="8"/>
        <v>0</v>
      </c>
      <c r="AN28" s="138">
        <f t="shared" si="8"/>
        <v>0</v>
      </c>
      <c r="AO28" s="138">
        <f t="shared" si="8"/>
        <v>0</v>
      </c>
      <c r="AP28" s="138">
        <f t="shared" si="8"/>
        <v>0</v>
      </c>
      <c r="AQ28" s="138">
        <f t="shared" si="8"/>
        <v>0</v>
      </c>
      <c r="AR28" s="138">
        <f t="shared" si="8"/>
        <v>0</v>
      </c>
      <c r="AS28" s="138">
        <f t="shared" si="8"/>
        <v>0</v>
      </c>
      <c r="AT28" s="138">
        <f t="shared" si="8"/>
        <v>0</v>
      </c>
      <c r="AU28" s="138">
        <f t="shared" si="8"/>
        <v>0</v>
      </c>
      <c r="AV28" s="138">
        <f t="shared" si="8"/>
        <v>0</v>
      </c>
      <c r="AW28" s="138">
        <f t="shared" si="8"/>
        <v>0</v>
      </c>
      <c r="AX28" s="138">
        <f t="shared" si="8"/>
        <v>0</v>
      </c>
      <c r="AY28" s="138">
        <f t="shared" si="8"/>
        <v>0</v>
      </c>
      <c r="AZ28" s="138">
        <f t="shared" si="8"/>
        <v>0</v>
      </c>
      <c r="BA28" s="138">
        <f>+BA75</f>
        <v>0</v>
      </c>
      <c r="BB28" s="69">
        <f>SUM(E28:BA28)</f>
        <v>0</v>
      </c>
      <c r="BC28" s="95">
        <f t="shared" si="7"/>
        <v>0</v>
      </c>
      <c r="BD28" s="95" t="e">
        <f>VLOOKUP(BD27,BB27:BC34,2,FALSE)</f>
        <v>#VALUE!</v>
      </c>
    </row>
    <row r="29" spans="3:56">
      <c r="C29" s="153" t="s">
        <v>18</v>
      </c>
      <c r="D29" s="159">
        <f>+'Tilbod 2'!C5</f>
        <v>0</v>
      </c>
      <c r="E29" s="138">
        <f t="shared" ref="E29:BA29" si="9">+E90</f>
        <v>0</v>
      </c>
      <c r="F29" s="138">
        <f t="shared" si="9"/>
        <v>0</v>
      </c>
      <c r="G29" s="138">
        <f t="shared" si="9"/>
        <v>0</v>
      </c>
      <c r="H29" s="138">
        <f t="shared" si="9"/>
        <v>0</v>
      </c>
      <c r="I29" s="138">
        <f t="shared" si="9"/>
        <v>0</v>
      </c>
      <c r="J29" s="138">
        <f t="shared" si="9"/>
        <v>0</v>
      </c>
      <c r="K29" s="138">
        <f>+K90</f>
        <v>0</v>
      </c>
      <c r="L29" s="138">
        <f t="shared" si="9"/>
        <v>0</v>
      </c>
      <c r="M29" s="138">
        <f t="shared" si="9"/>
        <v>0</v>
      </c>
      <c r="N29" s="138">
        <f t="shared" si="9"/>
        <v>0</v>
      </c>
      <c r="O29" s="138">
        <f t="shared" si="9"/>
        <v>0</v>
      </c>
      <c r="P29" s="138">
        <f t="shared" si="9"/>
        <v>0</v>
      </c>
      <c r="Q29" s="138">
        <f t="shared" si="9"/>
        <v>0</v>
      </c>
      <c r="R29" s="138">
        <f t="shared" si="9"/>
        <v>0</v>
      </c>
      <c r="S29" s="138">
        <f t="shared" si="9"/>
        <v>0</v>
      </c>
      <c r="T29" s="138">
        <f t="shared" si="9"/>
        <v>0</v>
      </c>
      <c r="U29" s="138">
        <f t="shared" si="9"/>
        <v>0</v>
      </c>
      <c r="V29" s="138">
        <f t="shared" si="9"/>
        <v>0</v>
      </c>
      <c r="W29" s="138">
        <f t="shared" si="9"/>
        <v>0</v>
      </c>
      <c r="X29" s="138">
        <f t="shared" si="9"/>
        <v>0</v>
      </c>
      <c r="Y29" s="138">
        <f t="shared" si="9"/>
        <v>0</v>
      </c>
      <c r="Z29" s="138">
        <f t="shared" si="9"/>
        <v>0</v>
      </c>
      <c r="AA29" s="138">
        <f t="shared" si="9"/>
        <v>0</v>
      </c>
      <c r="AB29" s="138">
        <f t="shared" si="9"/>
        <v>0</v>
      </c>
      <c r="AC29" s="138">
        <f t="shared" si="9"/>
        <v>0</v>
      </c>
      <c r="AD29" s="138">
        <f t="shared" si="9"/>
        <v>0</v>
      </c>
      <c r="AE29" s="138">
        <f t="shared" si="9"/>
        <v>0</v>
      </c>
      <c r="AF29" s="138">
        <f t="shared" si="9"/>
        <v>0</v>
      </c>
      <c r="AG29" s="138">
        <f t="shared" si="9"/>
        <v>0</v>
      </c>
      <c r="AH29" s="138">
        <f t="shared" si="9"/>
        <v>0</v>
      </c>
      <c r="AI29" s="138">
        <f t="shared" si="9"/>
        <v>0</v>
      </c>
      <c r="AJ29" s="138">
        <f t="shared" si="9"/>
        <v>0</v>
      </c>
      <c r="AK29" s="138">
        <f t="shared" si="9"/>
        <v>0</v>
      </c>
      <c r="AL29" s="138">
        <f t="shared" si="9"/>
        <v>0</v>
      </c>
      <c r="AM29" s="138">
        <f t="shared" si="9"/>
        <v>0</v>
      </c>
      <c r="AN29" s="138">
        <f t="shared" si="9"/>
        <v>0</v>
      </c>
      <c r="AO29" s="138">
        <f t="shared" si="9"/>
        <v>0</v>
      </c>
      <c r="AP29" s="138">
        <f t="shared" si="9"/>
        <v>0</v>
      </c>
      <c r="AQ29" s="138">
        <f t="shared" si="9"/>
        <v>0</v>
      </c>
      <c r="AR29" s="138">
        <f t="shared" si="9"/>
        <v>0</v>
      </c>
      <c r="AS29" s="138">
        <f t="shared" si="9"/>
        <v>0</v>
      </c>
      <c r="AT29" s="138">
        <f t="shared" si="9"/>
        <v>0</v>
      </c>
      <c r="AU29" s="138">
        <f t="shared" si="9"/>
        <v>0</v>
      </c>
      <c r="AV29" s="138">
        <f t="shared" si="9"/>
        <v>0</v>
      </c>
      <c r="AW29" s="138">
        <f t="shared" si="9"/>
        <v>0</v>
      </c>
      <c r="AX29" s="138">
        <f t="shared" si="9"/>
        <v>0</v>
      </c>
      <c r="AY29" s="138">
        <f t="shared" si="9"/>
        <v>0</v>
      </c>
      <c r="AZ29" s="138">
        <f t="shared" si="9"/>
        <v>0</v>
      </c>
      <c r="BA29" s="138">
        <f t="shared" si="9"/>
        <v>0</v>
      </c>
      <c r="BB29" s="69">
        <f t="shared" ref="BB29:BB34" si="10">SUM(E29:BA29)</f>
        <v>0</v>
      </c>
      <c r="BC29" s="95">
        <f t="shared" si="7"/>
        <v>0</v>
      </c>
      <c r="BD29" s="134"/>
    </row>
    <row r="30" spans="3:56">
      <c r="C30" s="153" t="s">
        <v>20</v>
      </c>
      <c r="D30" s="159">
        <f>+'Tilbod 3'!C5</f>
        <v>0</v>
      </c>
      <c r="E30" s="138">
        <f>+E105</f>
        <v>0</v>
      </c>
      <c r="F30" s="138">
        <f t="shared" ref="F30:BA30" si="11">+F105</f>
        <v>0</v>
      </c>
      <c r="G30" s="138">
        <f t="shared" si="11"/>
        <v>0</v>
      </c>
      <c r="H30" s="138">
        <f t="shared" si="11"/>
        <v>0</v>
      </c>
      <c r="I30" s="138">
        <f t="shared" si="11"/>
        <v>0</v>
      </c>
      <c r="J30" s="138">
        <f t="shared" si="11"/>
        <v>0</v>
      </c>
      <c r="K30" s="138">
        <f t="shared" si="11"/>
        <v>0</v>
      </c>
      <c r="L30" s="138">
        <f t="shared" si="11"/>
        <v>0</v>
      </c>
      <c r="M30" s="138">
        <f t="shared" si="11"/>
        <v>0</v>
      </c>
      <c r="N30" s="138">
        <f t="shared" si="11"/>
        <v>0</v>
      </c>
      <c r="O30" s="138">
        <f t="shared" si="11"/>
        <v>0</v>
      </c>
      <c r="P30" s="138">
        <f t="shared" si="11"/>
        <v>0</v>
      </c>
      <c r="Q30" s="138">
        <f t="shared" si="11"/>
        <v>0</v>
      </c>
      <c r="R30" s="138">
        <f t="shared" si="11"/>
        <v>0</v>
      </c>
      <c r="S30" s="138">
        <f t="shared" si="11"/>
        <v>0</v>
      </c>
      <c r="T30" s="138">
        <f t="shared" si="11"/>
        <v>0</v>
      </c>
      <c r="U30" s="138">
        <f t="shared" si="11"/>
        <v>0</v>
      </c>
      <c r="V30" s="138">
        <f t="shared" si="11"/>
        <v>0</v>
      </c>
      <c r="W30" s="138">
        <f t="shared" si="11"/>
        <v>0</v>
      </c>
      <c r="X30" s="138">
        <f t="shared" si="11"/>
        <v>0</v>
      </c>
      <c r="Y30" s="138">
        <f t="shared" si="11"/>
        <v>0</v>
      </c>
      <c r="Z30" s="138">
        <f t="shared" si="11"/>
        <v>0</v>
      </c>
      <c r="AA30" s="138">
        <f t="shared" si="11"/>
        <v>0</v>
      </c>
      <c r="AB30" s="138">
        <f t="shared" si="11"/>
        <v>0</v>
      </c>
      <c r="AC30" s="138">
        <f t="shared" si="11"/>
        <v>0</v>
      </c>
      <c r="AD30" s="138">
        <f t="shared" si="11"/>
        <v>0</v>
      </c>
      <c r="AE30" s="138">
        <f t="shared" si="11"/>
        <v>0</v>
      </c>
      <c r="AF30" s="138">
        <f t="shared" si="11"/>
        <v>0</v>
      </c>
      <c r="AG30" s="138">
        <f t="shared" si="11"/>
        <v>0</v>
      </c>
      <c r="AH30" s="138">
        <f t="shared" si="11"/>
        <v>0</v>
      </c>
      <c r="AI30" s="138">
        <f t="shared" si="11"/>
        <v>0</v>
      </c>
      <c r="AJ30" s="138">
        <f t="shared" si="11"/>
        <v>0</v>
      </c>
      <c r="AK30" s="138">
        <f t="shared" si="11"/>
        <v>0</v>
      </c>
      <c r="AL30" s="138">
        <f t="shared" si="11"/>
        <v>0</v>
      </c>
      <c r="AM30" s="138">
        <f t="shared" si="11"/>
        <v>0</v>
      </c>
      <c r="AN30" s="138">
        <f t="shared" si="11"/>
        <v>0</v>
      </c>
      <c r="AO30" s="138">
        <f t="shared" si="11"/>
        <v>0</v>
      </c>
      <c r="AP30" s="138">
        <f t="shared" si="11"/>
        <v>0</v>
      </c>
      <c r="AQ30" s="138">
        <f t="shared" si="11"/>
        <v>0</v>
      </c>
      <c r="AR30" s="138">
        <f t="shared" si="11"/>
        <v>0</v>
      </c>
      <c r="AS30" s="138">
        <f t="shared" si="11"/>
        <v>0</v>
      </c>
      <c r="AT30" s="138">
        <f t="shared" si="11"/>
        <v>0</v>
      </c>
      <c r="AU30" s="138">
        <f t="shared" si="11"/>
        <v>0</v>
      </c>
      <c r="AV30" s="138">
        <f t="shared" si="11"/>
        <v>0</v>
      </c>
      <c r="AW30" s="138">
        <f t="shared" si="11"/>
        <v>0</v>
      </c>
      <c r="AX30" s="138">
        <f t="shared" si="11"/>
        <v>0</v>
      </c>
      <c r="AY30" s="138">
        <f t="shared" si="11"/>
        <v>0</v>
      </c>
      <c r="AZ30" s="138">
        <f t="shared" si="11"/>
        <v>0</v>
      </c>
      <c r="BA30" s="138">
        <f t="shared" si="11"/>
        <v>0</v>
      </c>
      <c r="BB30" s="69">
        <f t="shared" si="10"/>
        <v>0</v>
      </c>
      <c r="BC30" s="95">
        <f t="shared" si="7"/>
        <v>0</v>
      </c>
      <c r="BD30" s="95"/>
    </row>
    <row r="31" spans="3:56">
      <c r="C31" s="153" t="s">
        <v>22</v>
      </c>
      <c r="D31" s="159">
        <f>+'Tilbod 4'!C5</f>
        <v>0</v>
      </c>
      <c r="E31" s="138">
        <f>+E120</f>
        <v>0</v>
      </c>
      <c r="F31" s="138">
        <f t="shared" ref="F31:BA31" si="12">+F120</f>
        <v>0</v>
      </c>
      <c r="G31" s="138">
        <f t="shared" si="12"/>
        <v>0</v>
      </c>
      <c r="H31" s="138">
        <f t="shared" si="12"/>
        <v>0</v>
      </c>
      <c r="I31" s="138">
        <f t="shared" si="12"/>
        <v>0</v>
      </c>
      <c r="J31" s="138">
        <f t="shared" si="12"/>
        <v>0</v>
      </c>
      <c r="K31" s="138">
        <f t="shared" si="12"/>
        <v>0</v>
      </c>
      <c r="L31" s="138">
        <f t="shared" si="12"/>
        <v>0</v>
      </c>
      <c r="M31" s="138">
        <f t="shared" si="12"/>
        <v>0</v>
      </c>
      <c r="N31" s="138">
        <f t="shared" si="12"/>
        <v>0</v>
      </c>
      <c r="O31" s="138">
        <f t="shared" si="12"/>
        <v>0</v>
      </c>
      <c r="P31" s="138">
        <f t="shared" si="12"/>
        <v>0</v>
      </c>
      <c r="Q31" s="138">
        <f t="shared" si="12"/>
        <v>0</v>
      </c>
      <c r="R31" s="138">
        <f t="shared" si="12"/>
        <v>0</v>
      </c>
      <c r="S31" s="138">
        <f t="shared" si="12"/>
        <v>0</v>
      </c>
      <c r="T31" s="138">
        <f t="shared" si="12"/>
        <v>0</v>
      </c>
      <c r="U31" s="138">
        <f t="shared" si="12"/>
        <v>0</v>
      </c>
      <c r="V31" s="138">
        <f t="shared" si="12"/>
        <v>0</v>
      </c>
      <c r="W31" s="138">
        <f t="shared" si="12"/>
        <v>0</v>
      </c>
      <c r="X31" s="138">
        <f t="shared" si="12"/>
        <v>0</v>
      </c>
      <c r="Y31" s="138">
        <f t="shared" si="12"/>
        <v>0</v>
      </c>
      <c r="Z31" s="138">
        <f t="shared" si="12"/>
        <v>0</v>
      </c>
      <c r="AA31" s="138">
        <f t="shared" si="12"/>
        <v>0</v>
      </c>
      <c r="AB31" s="138">
        <f t="shared" si="12"/>
        <v>0</v>
      </c>
      <c r="AC31" s="138">
        <f t="shared" si="12"/>
        <v>0</v>
      </c>
      <c r="AD31" s="138">
        <f t="shared" si="12"/>
        <v>0</v>
      </c>
      <c r="AE31" s="138">
        <f t="shared" si="12"/>
        <v>0</v>
      </c>
      <c r="AF31" s="138">
        <f t="shared" si="12"/>
        <v>0</v>
      </c>
      <c r="AG31" s="138">
        <f t="shared" si="12"/>
        <v>0</v>
      </c>
      <c r="AH31" s="138">
        <f t="shared" si="12"/>
        <v>0</v>
      </c>
      <c r="AI31" s="138">
        <f t="shared" si="12"/>
        <v>0</v>
      </c>
      <c r="AJ31" s="138">
        <f t="shared" si="12"/>
        <v>0</v>
      </c>
      <c r="AK31" s="138">
        <f t="shared" si="12"/>
        <v>0</v>
      </c>
      <c r="AL31" s="138">
        <f t="shared" si="12"/>
        <v>0</v>
      </c>
      <c r="AM31" s="138">
        <f t="shared" si="12"/>
        <v>0</v>
      </c>
      <c r="AN31" s="138">
        <f t="shared" si="12"/>
        <v>0</v>
      </c>
      <c r="AO31" s="138">
        <f t="shared" si="12"/>
        <v>0</v>
      </c>
      <c r="AP31" s="138">
        <f t="shared" si="12"/>
        <v>0</v>
      </c>
      <c r="AQ31" s="138">
        <f t="shared" si="12"/>
        <v>0</v>
      </c>
      <c r="AR31" s="138">
        <f t="shared" si="12"/>
        <v>0</v>
      </c>
      <c r="AS31" s="138">
        <f t="shared" si="12"/>
        <v>0</v>
      </c>
      <c r="AT31" s="138">
        <f t="shared" si="12"/>
        <v>0</v>
      </c>
      <c r="AU31" s="138">
        <f t="shared" si="12"/>
        <v>0</v>
      </c>
      <c r="AV31" s="138">
        <f t="shared" si="12"/>
        <v>0</v>
      </c>
      <c r="AW31" s="138">
        <f t="shared" si="12"/>
        <v>0</v>
      </c>
      <c r="AX31" s="138">
        <f t="shared" si="12"/>
        <v>0</v>
      </c>
      <c r="AY31" s="138">
        <f t="shared" si="12"/>
        <v>0</v>
      </c>
      <c r="AZ31" s="138">
        <f t="shared" si="12"/>
        <v>0</v>
      </c>
      <c r="BA31" s="138">
        <f t="shared" si="12"/>
        <v>0</v>
      </c>
      <c r="BB31" s="69">
        <f t="shared" si="10"/>
        <v>0</v>
      </c>
      <c r="BC31" s="95">
        <f t="shared" si="7"/>
        <v>0</v>
      </c>
      <c r="BD31" s="95"/>
    </row>
    <row r="32" spans="3:56">
      <c r="C32" s="153" t="s">
        <v>24</v>
      </c>
      <c r="D32" s="159">
        <f>+'Tilbod 5'!C5</f>
        <v>0</v>
      </c>
      <c r="E32" s="138">
        <f>+E135</f>
        <v>0</v>
      </c>
      <c r="F32" s="138">
        <f t="shared" ref="F32:AZ32" si="13">+F135</f>
        <v>0</v>
      </c>
      <c r="G32" s="138">
        <f t="shared" si="13"/>
        <v>0</v>
      </c>
      <c r="H32" s="138">
        <f t="shared" si="13"/>
        <v>0</v>
      </c>
      <c r="I32" s="138">
        <f t="shared" si="13"/>
        <v>0</v>
      </c>
      <c r="J32" s="138">
        <f t="shared" si="13"/>
        <v>0</v>
      </c>
      <c r="K32" s="138">
        <f t="shared" si="13"/>
        <v>0</v>
      </c>
      <c r="L32" s="138">
        <f>+L135</f>
        <v>0</v>
      </c>
      <c r="M32" s="138">
        <f t="shared" si="13"/>
        <v>0</v>
      </c>
      <c r="N32" s="138">
        <f t="shared" si="13"/>
        <v>0</v>
      </c>
      <c r="O32" s="138">
        <f t="shared" si="13"/>
        <v>0</v>
      </c>
      <c r="P32" s="138">
        <f t="shared" si="13"/>
        <v>0</v>
      </c>
      <c r="Q32" s="138">
        <f t="shared" si="13"/>
        <v>0</v>
      </c>
      <c r="R32" s="138">
        <f t="shared" si="13"/>
        <v>0</v>
      </c>
      <c r="S32" s="138">
        <f t="shared" si="13"/>
        <v>0</v>
      </c>
      <c r="T32" s="138">
        <f t="shared" si="13"/>
        <v>0</v>
      </c>
      <c r="U32" s="138">
        <f t="shared" si="13"/>
        <v>0</v>
      </c>
      <c r="V32" s="138">
        <f t="shared" si="13"/>
        <v>0</v>
      </c>
      <c r="W32" s="138">
        <f t="shared" si="13"/>
        <v>0</v>
      </c>
      <c r="X32" s="138">
        <f t="shared" si="13"/>
        <v>0</v>
      </c>
      <c r="Y32" s="138">
        <f t="shared" si="13"/>
        <v>0</v>
      </c>
      <c r="Z32" s="138">
        <f t="shared" si="13"/>
        <v>0</v>
      </c>
      <c r="AA32" s="138">
        <f t="shared" si="13"/>
        <v>0</v>
      </c>
      <c r="AB32" s="138">
        <f t="shared" si="13"/>
        <v>0</v>
      </c>
      <c r="AC32" s="138">
        <f t="shared" si="13"/>
        <v>0</v>
      </c>
      <c r="AD32" s="138">
        <f t="shared" si="13"/>
        <v>0</v>
      </c>
      <c r="AE32" s="138">
        <f t="shared" si="13"/>
        <v>0</v>
      </c>
      <c r="AF32" s="138">
        <f t="shared" si="13"/>
        <v>0</v>
      </c>
      <c r="AG32" s="138">
        <f t="shared" si="13"/>
        <v>0</v>
      </c>
      <c r="AH32" s="138">
        <f t="shared" si="13"/>
        <v>0</v>
      </c>
      <c r="AI32" s="138">
        <f t="shared" si="13"/>
        <v>0</v>
      </c>
      <c r="AJ32" s="138">
        <f t="shared" si="13"/>
        <v>0</v>
      </c>
      <c r="AK32" s="138">
        <f t="shared" si="13"/>
        <v>0</v>
      </c>
      <c r="AL32" s="138">
        <f t="shared" si="13"/>
        <v>0</v>
      </c>
      <c r="AM32" s="138">
        <f t="shared" si="13"/>
        <v>0</v>
      </c>
      <c r="AN32" s="138">
        <f t="shared" si="13"/>
        <v>0</v>
      </c>
      <c r="AO32" s="138">
        <f t="shared" si="13"/>
        <v>0</v>
      </c>
      <c r="AP32" s="138">
        <f t="shared" si="13"/>
        <v>0</v>
      </c>
      <c r="AQ32" s="138">
        <f t="shared" si="13"/>
        <v>0</v>
      </c>
      <c r="AR32" s="138">
        <f t="shared" si="13"/>
        <v>0</v>
      </c>
      <c r="AS32" s="138">
        <f t="shared" si="13"/>
        <v>0</v>
      </c>
      <c r="AT32" s="138">
        <f t="shared" si="13"/>
        <v>0</v>
      </c>
      <c r="AU32" s="138">
        <f t="shared" si="13"/>
        <v>0</v>
      </c>
      <c r="AV32" s="138">
        <f t="shared" si="13"/>
        <v>0</v>
      </c>
      <c r="AW32" s="138">
        <f t="shared" si="13"/>
        <v>0</v>
      </c>
      <c r="AX32" s="138">
        <f t="shared" si="13"/>
        <v>0</v>
      </c>
      <c r="AY32" s="138">
        <f t="shared" si="13"/>
        <v>0</v>
      </c>
      <c r="AZ32" s="138">
        <f t="shared" si="13"/>
        <v>0</v>
      </c>
      <c r="BA32" s="138">
        <f>+BA135</f>
        <v>0</v>
      </c>
      <c r="BB32" s="69">
        <f t="shared" si="10"/>
        <v>0</v>
      </c>
      <c r="BC32" s="95">
        <f>D32</f>
        <v>0</v>
      </c>
      <c r="BD32" s="95"/>
    </row>
    <row r="33" spans="3:56">
      <c r="C33" s="153" t="s">
        <v>26</v>
      </c>
      <c r="D33" s="159">
        <f>+M7</f>
        <v>0</v>
      </c>
      <c r="E33" s="138">
        <f>+E150</f>
        <v>0</v>
      </c>
      <c r="F33" s="138">
        <f t="shared" ref="F33:AZ33" si="14">+F150</f>
        <v>0</v>
      </c>
      <c r="G33" s="138">
        <f t="shared" si="14"/>
        <v>0</v>
      </c>
      <c r="H33" s="138">
        <f t="shared" si="14"/>
        <v>0</v>
      </c>
      <c r="I33" s="138">
        <f t="shared" si="14"/>
        <v>0</v>
      </c>
      <c r="J33" s="138">
        <f t="shared" si="14"/>
        <v>0</v>
      </c>
      <c r="K33" s="138">
        <f t="shared" si="14"/>
        <v>0</v>
      </c>
      <c r="L33" s="138">
        <f t="shared" si="14"/>
        <v>0</v>
      </c>
      <c r="M33" s="138">
        <f t="shared" si="14"/>
        <v>0</v>
      </c>
      <c r="N33" s="138">
        <f t="shared" si="14"/>
        <v>0</v>
      </c>
      <c r="O33" s="138">
        <f t="shared" si="14"/>
        <v>0</v>
      </c>
      <c r="P33" s="138">
        <f t="shared" si="14"/>
        <v>0</v>
      </c>
      <c r="Q33" s="138">
        <f t="shared" si="14"/>
        <v>0</v>
      </c>
      <c r="R33" s="138">
        <f t="shared" si="14"/>
        <v>0</v>
      </c>
      <c r="S33" s="138">
        <f t="shared" si="14"/>
        <v>0</v>
      </c>
      <c r="T33" s="138">
        <f t="shared" si="14"/>
        <v>0</v>
      </c>
      <c r="U33" s="138">
        <f t="shared" si="14"/>
        <v>0</v>
      </c>
      <c r="V33" s="138">
        <f t="shared" si="14"/>
        <v>0</v>
      </c>
      <c r="W33" s="138">
        <f t="shared" si="14"/>
        <v>0</v>
      </c>
      <c r="X33" s="138">
        <f t="shared" si="14"/>
        <v>0</v>
      </c>
      <c r="Y33" s="138">
        <f t="shared" si="14"/>
        <v>0</v>
      </c>
      <c r="Z33" s="138">
        <f t="shared" si="14"/>
        <v>0</v>
      </c>
      <c r="AA33" s="138">
        <f t="shared" si="14"/>
        <v>0</v>
      </c>
      <c r="AB33" s="138">
        <f t="shared" si="14"/>
        <v>0</v>
      </c>
      <c r="AC33" s="138">
        <f t="shared" si="14"/>
        <v>0</v>
      </c>
      <c r="AD33" s="138">
        <f t="shared" si="14"/>
        <v>0</v>
      </c>
      <c r="AE33" s="138">
        <f t="shared" si="14"/>
        <v>0</v>
      </c>
      <c r="AF33" s="138">
        <f t="shared" si="14"/>
        <v>0</v>
      </c>
      <c r="AG33" s="138">
        <f t="shared" si="14"/>
        <v>0</v>
      </c>
      <c r="AH33" s="138">
        <f t="shared" si="14"/>
        <v>0</v>
      </c>
      <c r="AI33" s="138">
        <f t="shared" si="14"/>
        <v>0</v>
      </c>
      <c r="AJ33" s="138">
        <f t="shared" si="14"/>
        <v>0</v>
      </c>
      <c r="AK33" s="138">
        <f t="shared" si="14"/>
        <v>0</v>
      </c>
      <c r="AL33" s="138">
        <f t="shared" si="14"/>
        <v>0</v>
      </c>
      <c r="AM33" s="138">
        <f t="shared" si="14"/>
        <v>0</v>
      </c>
      <c r="AN33" s="138">
        <f t="shared" si="14"/>
        <v>0</v>
      </c>
      <c r="AO33" s="138">
        <f t="shared" si="14"/>
        <v>0</v>
      </c>
      <c r="AP33" s="138">
        <f t="shared" si="14"/>
        <v>0</v>
      </c>
      <c r="AQ33" s="138">
        <f t="shared" si="14"/>
        <v>0</v>
      </c>
      <c r="AR33" s="138">
        <f t="shared" si="14"/>
        <v>0</v>
      </c>
      <c r="AS33" s="138">
        <f t="shared" si="14"/>
        <v>0</v>
      </c>
      <c r="AT33" s="138">
        <f t="shared" si="14"/>
        <v>0</v>
      </c>
      <c r="AU33" s="138">
        <f t="shared" si="14"/>
        <v>0</v>
      </c>
      <c r="AV33" s="138">
        <f t="shared" si="14"/>
        <v>0</v>
      </c>
      <c r="AW33" s="138">
        <f t="shared" si="14"/>
        <v>0</v>
      </c>
      <c r="AX33" s="138">
        <f t="shared" si="14"/>
        <v>0</v>
      </c>
      <c r="AY33" s="138">
        <f t="shared" si="14"/>
        <v>0</v>
      </c>
      <c r="AZ33" s="138">
        <f t="shared" si="14"/>
        <v>0</v>
      </c>
      <c r="BA33" s="138">
        <f>+BA150</f>
        <v>0</v>
      </c>
      <c r="BB33" s="69">
        <f t="shared" si="10"/>
        <v>0</v>
      </c>
      <c r="BC33" s="95">
        <f>+D33</f>
        <v>0</v>
      </c>
      <c r="BD33" s="95"/>
    </row>
    <row r="34" spans="3:56">
      <c r="C34" s="153" t="s">
        <v>28</v>
      </c>
      <c r="D34" s="159">
        <f>+N7</f>
        <v>0</v>
      </c>
      <c r="E34" s="138">
        <f>+E165</f>
        <v>0</v>
      </c>
      <c r="F34" s="138">
        <f t="shared" ref="F34:BA34" si="15">+F165</f>
        <v>0</v>
      </c>
      <c r="G34" s="138">
        <f t="shared" si="15"/>
        <v>0</v>
      </c>
      <c r="H34" s="138">
        <f t="shared" si="15"/>
        <v>0</v>
      </c>
      <c r="I34" s="138">
        <f t="shared" si="15"/>
        <v>0</v>
      </c>
      <c r="J34" s="138">
        <f t="shared" si="15"/>
        <v>0</v>
      </c>
      <c r="K34" s="138">
        <f t="shared" si="15"/>
        <v>0</v>
      </c>
      <c r="L34" s="138">
        <f t="shared" si="15"/>
        <v>0</v>
      </c>
      <c r="M34" s="138">
        <f t="shared" si="15"/>
        <v>0</v>
      </c>
      <c r="N34" s="138">
        <f t="shared" si="15"/>
        <v>0</v>
      </c>
      <c r="O34" s="138">
        <f t="shared" si="15"/>
        <v>0</v>
      </c>
      <c r="P34" s="138">
        <f t="shared" si="15"/>
        <v>0</v>
      </c>
      <c r="Q34" s="138">
        <f t="shared" si="15"/>
        <v>0</v>
      </c>
      <c r="R34" s="138">
        <f t="shared" si="15"/>
        <v>0</v>
      </c>
      <c r="S34" s="138">
        <f t="shared" si="15"/>
        <v>0</v>
      </c>
      <c r="T34" s="138">
        <f t="shared" si="15"/>
        <v>0</v>
      </c>
      <c r="U34" s="138">
        <f t="shared" si="15"/>
        <v>0</v>
      </c>
      <c r="V34" s="138">
        <f t="shared" si="15"/>
        <v>0</v>
      </c>
      <c r="W34" s="138">
        <f t="shared" si="15"/>
        <v>0</v>
      </c>
      <c r="X34" s="138">
        <f t="shared" si="15"/>
        <v>0</v>
      </c>
      <c r="Y34" s="138">
        <f t="shared" si="15"/>
        <v>0</v>
      </c>
      <c r="Z34" s="138">
        <f t="shared" si="15"/>
        <v>0</v>
      </c>
      <c r="AA34" s="138">
        <f t="shared" si="15"/>
        <v>0</v>
      </c>
      <c r="AB34" s="138">
        <f t="shared" si="15"/>
        <v>0</v>
      </c>
      <c r="AC34" s="138">
        <f t="shared" si="15"/>
        <v>0</v>
      </c>
      <c r="AD34" s="138">
        <f t="shared" si="15"/>
        <v>0</v>
      </c>
      <c r="AE34" s="138">
        <f t="shared" si="15"/>
        <v>0</v>
      </c>
      <c r="AF34" s="138">
        <f t="shared" si="15"/>
        <v>0</v>
      </c>
      <c r="AG34" s="138">
        <f t="shared" si="15"/>
        <v>0</v>
      </c>
      <c r="AH34" s="138">
        <f t="shared" si="15"/>
        <v>0</v>
      </c>
      <c r="AI34" s="138">
        <f t="shared" si="15"/>
        <v>0</v>
      </c>
      <c r="AJ34" s="138">
        <f t="shared" si="15"/>
        <v>0</v>
      </c>
      <c r="AK34" s="138">
        <f t="shared" si="15"/>
        <v>0</v>
      </c>
      <c r="AL34" s="138">
        <f t="shared" si="15"/>
        <v>0</v>
      </c>
      <c r="AM34" s="138">
        <f t="shared" si="15"/>
        <v>0</v>
      </c>
      <c r="AN34" s="138">
        <f t="shared" si="15"/>
        <v>0</v>
      </c>
      <c r="AO34" s="138">
        <f t="shared" si="15"/>
        <v>0</v>
      </c>
      <c r="AP34" s="138">
        <f t="shared" si="15"/>
        <v>0</v>
      </c>
      <c r="AQ34" s="138">
        <f t="shared" si="15"/>
        <v>0</v>
      </c>
      <c r="AR34" s="138">
        <f t="shared" si="15"/>
        <v>0</v>
      </c>
      <c r="AS34" s="138">
        <f t="shared" si="15"/>
        <v>0</v>
      </c>
      <c r="AT34" s="138">
        <f t="shared" si="15"/>
        <v>0</v>
      </c>
      <c r="AU34" s="138">
        <f t="shared" si="15"/>
        <v>0</v>
      </c>
      <c r="AV34" s="138">
        <f t="shared" si="15"/>
        <v>0</v>
      </c>
      <c r="AW34" s="138">
        <f t="shared" si="15"/>
        <v>0</v>
      </c>
      <c r="AX34" s="138">
        <f t="shared" si="15"/>
        <v>0</v>
      </c>
      <c r="AY34" s="138">
        <f t="shared" si="15"/>
        <v>0</v>
      </c>
      <c r="AZ34" s="138">
        <f t="shared" si="15"/>
        <v>0</v>
      </c>
      <c r="BA34" s="138">
        <f t="shared" si="15"/>
        <v>0</v>
      </c>
      <c r="BB34" s="69">
        <f t="shared" si="10"/>
        <v>0</v>
      </c>
      <c r="BC34" s="95">
        <f>+D34</f>
        <v>0</v>
      </c>
      <c r="BD34" s="95"/>
    </row>
    <row r="35" spans="3:56">
      <c r="C35" s="154"/>
      <c r="D35" s="155"/>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row>
    <row r="36" spans="3:56">
      <c r="C36" s="156" t="str">
        <f>+G7</f>
        <v>Innkjøpers plan</v>
      </c>
      <c r="D36" s="157" t="s">
        <v>121</v>
      </c>
      <c r="E36" s="140">
        <v>0</v>
      </c>
      <c r="F36" s="141">
        <v>1</v>
      </c>
      <c r="G36" s="141">
        <v>2</v>
      </c>
      <c r="H36" s="141">
        <v>3</v>
      </c>
      <c r="I36" s="141">
        <v>4</v>
      </c>
      <c r="J36" s="141">
        <v>5</v>
      </c>
      <c r="K36" s="141">
        <v>6</v>
      </c>
      <c r="L36" s="141">
        <v>7</v>
      </c>
      <c r="M36" s="141">
        <v>8</v>
      </c>
      <c r="N36" s="141">
        <v>9</v>
      </c>
      <c r="O36" s="141">
        <v>10</v>
      </c>
      <c r="P36" s="141">
        <v>11</v>
      </c>
      <c r="Q36" s="141">
        <v>12</v>
      </c>
      <c r="R36" s="141">
        <v>13</v>
      </c>
      <c r="S36" s="141">
        <v>14</v>
      </c>
      <c r="T36" s="141">
        <v>15</v>
      </c>
      <c r="U36" s="141">
        <v>16</v>
      </c>
      <c r="V36" s="141">
        <v>17</v>
      </c>
      <c r="W36" s="141">
        <v>18</v>
      </c>
      <c r="X36" s="141">
        <v>19</v>
      </c>
      <c r="Y36" s="141">
        <v>20</v>
      </c>
      <c r="Z36" s="141">
        <v>21</v>
      </c>
      <c r="AA36" s="141">
        <v>22</v>
      </c>
      <c r="AB36" s="141">
        <v>23</v>
      </c>
      <c r="AC36" s="141">
        <v>24</v>
      </c>
      <c r="AD36" s="141">
        <v>25</v>
      </c>
      <c r="AE36" s="141">
        <v>26</v>
      </c>
      <c r="AF36" s="141">
        <v>27</v>
      </c>
      <c r="AG36" s="141">
        <v>28</v>
      </c>
      <c r="AH36" s="141">
        <v>29</v>
      </c>
      <c r="AI36" s="141">
        <v>30</v>
      </c>
      <c r="AJ36" s="141">
        <v>31</v>
      </c>
      <c r="AK36" s="141">
        <v>32</v>
      </c>
      <c r="AL36" s="141">
        <v>33</v>
      </c>
      <c r="AM36" s="141">
        <v>34</v>
      </c>
      <c r="AN36" s="141">
        <v>35</v>
      </c>
      <c r="AO36" s="141">
        <v>36</v>
      </c>
      <c r="AP36" s="141">
        <v>37</v>
      </c>
      <c r="AQ36" s="141">
        <v>38</v>
      </c>
      <c r="AR36" s="141">
        <v>39</v>
      </c>
      <c r="AS36" s="141">
        <v>40</v>
      </c>
      <c r="AT36" s="141">
        <v>41</v>
      </c>
      <c r="AU36" s="141">
        <v>42</v>
      </c>
      <c r="AV36" s="141">
        <v>43</v>
      </c>
      <c r="AW36" s="141">
        <v>44</v>
      </c>
      <c r="AX36" s="141">
        <v>45</v>
      </c>
      <c r="AY36" s="141">
        <v>46</v>
      </c>
      <c r="AZ36" s="141">
        <v>47</v>
      </c>
      <c r="BA36" s="141">
        <v>48</v>
      </c>
      <c r="BB36" s="142"/>
    </row>
    <row r="37" spans="3:56" outlineLevel="1">
      <c r="C37" s="158" t="str">
        <f t="shared" ref="C37:D39" si="16">+C9</f>
        <v>Investeringskost 1</v>
      </c>
      <c r="D37" s="159" t="str">
        <f t="shared" si="16"/>
        <v>&lt;navn på investeringskostnad&gt;</v>
      </c>
      <c r="E37" s="143" t="e">
        <f>+G9</f>
        <v>#VALUE!</v>
      </c>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44" t="e">
        <f>SUM(E37:BA37)</f>
        <v>#VALUE!</v>
      </c>
    </row>
    <row r="38" spans="3:56" outlineLevel="1">
      <c r="C38" s="158" t="str">
        <f t="shared" si="16"/>
        <v>Investeringskost 2</v>
      </c>
      <c r="D38" s="159">
        <f t="shared" si="16"/>
        <v>0</v>
      </c>
      <c r="E38" s="143">
        <f>+G10</f>
        <v>0</v>
      </c>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44">
        <f>SUM(E38:BA38)</f>
        <v>0</v>
      </c>
    </row>
    <row r="39" spans="3:56" outlineLevel="1">
      <c r="C39" s="158" t="str">
        <f t="shared" si="16"/>
        <v>Investeringskost 3</v>
      </c>
      <c r="D39" s="159">
        <f t="shared" si="16"/>
        <v>0</v>
      </c>
      <c r="E39" s="143">
        <f>+G11</f>
        <v>0</v>
      </c>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44">
        <f t="shared" ref="BB39:BB45" si="17">SUM(E39:BA39)</f>
        <v>0</v>
      </c>
    </row>
    <row r="40" spans="3:56" outlineLevel="1">
      <c r="C40" s="158" t="str">
        <f t="shared" ref="C40:D44" si="18">+C14</f>
        <v>Driftsutgift 1 (per måned)</v>
      </c>
      <c r="D40" s="159" t="str">
        <f t="shared" si="18"/>
        <v>&lt;navn på driftsutgift&gt;</v>
      </c>
      <c r="E40" s="145"/>
      <c r="F40" s="145" t="e">
        <f t="shared" ref="F40:BA40" si="19">IF(F$25&lt;=Levetid,$G14*(1+Justert_prisstigning)^F$25,)</f>
        <v>#VALUE!</v>
      </c>
      <c r="G40" s="145" t="e">
        <f t="shared" si="19"/>
        <v>#VALUE!</v>
      </c>
      <c r="H40" s="145" t="e">
        <f t="shared" si="19"/>
        <v>#VALUE!</v>
      </c>
      <c r="I40" s="145" t="e">
        <f t="shared" si="19"/>
        <v>#VALUE!</v>
      </c>
      <c r="J40" s="145" t="e">
        <f t="shared" si="19"/>
        <v>#VALUE!</v>
      </c>
      <c r="K40" s="145" t="e">
        <f t="shared" si="19"/>
        <v>#VALUE!</v>
      </c>
      <c r="L40" s="145" t="e">
        <f t="shared" si="19"/>
        <v>#VALUE!</v>
      </c>
      <c r="M40" s="145" t="e">
        <f t="shared" si="19"/>
        <v>#VALUE!</v>
      </c>
      <c r="N40" s="145" t="e">
        <f t="shared" si="19"/>
        <v>#VALUE!</v>
      </c>
      <c r="O40" s="145" t="e">
        <f t="shared" si="19"/>
        <v>#VALUE!</v>
      </c>
      <c r="P40" s="145" t="e">
        <f t="shared" si="19"/>
        <v>#VALUE!</v>
      </c>
      <c r="Q40" s="145" t="e">
        <f t="shared" si="19"/>
        <v>#VALUE!</v>
      </c>
      <c r="R40" s="145" t="e">
        <f t="shared" si="19"/>
        <v>#VALUE!</v>
      </c>
      <c r="S40" s="145" t="e">
        <f t="shared" si="19"/>
        <v>#VALUE!</v>
      </c>
      <c r="T40" s="145" t="e">
        <f t="shared" si="19"/>
        <v>#VALUE!</v>
      </c>
      <c r="U40" s="145" t="e">
        <f t="shared" si="19"/>
        <v>#VALUE!</v>
      </c>
      <c r="V40" s="145" t="e">
        <f t="shared" si="19"/>
        <v>#VALUE!</v>
      </c>
      <c r="W40" s="145" t="e">
        <f t="shared" si="19"/>
        <v>#VALUE!</v>
      </c>
      <c r="X40" s="145" t="e">
        <f t="shared" si="19"/>
        <v>#VALUE!</v>
      </c>
      <c r="Y40" s="145" t="e">
        <f t="shared" si="19"/>
        <v>#VALUE!</v>
      </c>
      <c r="Z40" s="145" t="e">
        <f t="shared" si="19"/>
        <v>#VALUE!</v>
      </c>
      <c r="AA40" s="145" t="e">
        <f t="shared" si="19"/>
        <v>#VALUE!</v>
      </c>
      <c r="AB40" s="145" t="e">
        <f t="shared" si="19"/>
        <v>#VALUE!</v>
      </c>
      <c r="AC40" s="145" t="e">
        <f t="shared" si="19"/>
        <v>#VALUE!</v>
      </c>
      <c r="AD40" s="145" t="e">
        <f t="shared" si="19"/>
        <v>#VALUE!</v>
      </c>
      <c r="AE40" s="145" t="e">
        <f t="shared" si="19"/>
        <v>#VALUE!</v>
      </c>
      <c r="AF40" s="145" t="e">
        <f t="shared" si="19"/>
        <v>#VALUE!</v>
      </c>
      <c r="AG40" s="145" t="e">
        <f t="shared" si="19"/>
        <v>#VALUE!</v>
      </c>
      <c r="AH40" s="145" t="e">
        <f t="shared" si="19"/>
        <v>#VALUE!</v>
      </c>
      <c r="AI40" s="145" t="e">
        <f t="shared" si="19"/>
        <v>#VALUE!</v>
      </c>
      <c r="AJ40" s="145" t="e">
        <f t="shared" si="19"/>
        <v>#VALUE!</v>
      </c>
      <c r="AK40" s="145" t="e">
        <f t="shared" si="19"/>
        <v>#VALUE!</v>
      </c>
      <c r="AL40" s="145" t="e">
        <f t="shared" si="19"/>
        <v>#VALUE!</v>
      </c>
      <c r="AM40" s="145" t="e">
        <f t="shared" si="19"/>
        <v>#VALUE!</v>
      </c>
      <c r="AN40" s="145" t="e">
        <f t="shared" si="19"/>
        <v>#VALUE!</v>
      </c>
      <c r="AO40" s="145" t="e">
        <f t="shared" si="19"/>
        <v>#VALUE!</v>
      </c>
      <c r="AP40" s="145" t="e">
        <f t="shared" si="19"/>
        <v>#VALUE!</v>
      </c>
      <c r="AQ40" s="145" t="e">
        <f t="shared" si="19"/>
        <v>#VALUE!</v>
      </c>
      <c r="AR40" s="145" t="e">
        <f t="shared" si="19"/>
        <v>#VALUE!</v>
      </c>
      <c r="AS40" s="145" t="e">
        <f t="shared" si="19"/>
        <v>#VALUE!</v>
      </c>
      <c r="AT40" s="145" t="e">
        <f t="shared" si="19"/>
        <v>#VALUE!</v>
      </c>
      <c r="AU40" s="145" t="e">
        <f t="shared" si="19"/>
        <v>#VALUE!</v>
      </c>
      <c r="AV40" s="145" t="e">
        <f t="shared" si="19"/>
        <v>#VALUE!</v>
      </c>
      <c r="AW40" s="145" t="e">
        <f t="shared" si="19"/>
        <v>#VALUE!</v>
      </c>
      <c r="AX40" s="145" t="e">
        <f t="shared" si="19"/>
        <v>#VALUE!</v>
      </c>
      <c r="AY40" s="145" t="e">
        <f t="shared" si="19"/>
        <v>#VALUE!</v>
      </c>
      <c r="AZ40" s="145" t="e">
        <f t="shared" si="19"/>
        <v>#VALUE!</v>
      </c>
      <c r="BA40" s="145" t="e">
        <f t="shared" si="19"/>
        <v>#VALUE!</v>
      </c>
      <c r="BB40" s="144" t="e">
        <f>SUM(E40:BA40)</f>
        <v>#VALUE!</v>
      </c>
    </row>
    <row r="41" spans="3:56" outlineLevel="1">
      <c r="C41" s="158" t="str">
        <f t="shared" si="18"/>
        <v>Driftsutgift 2 (per måned)</v>
      </c>
      <c r="D41" s="159">
        <f t="shared" si="18"/>
        <v>0</v>
      </c>
      <c r="E41" s="145"/>
      <c r="F41" s="145">
        <f t="shared" ref="F41:BA41" si="20">IF(F$25&lt;=Levetid,$G15*(1+Justert_prisstigning)^F$25,)</f>
        <v>0</v>
      </c>
      <c r="G41" s="145">
        <f t="shared" si="20"/>
        <v>0</v>
      </c>
      <c r="H41" s="145">
        <f t="shared" si="20"/>
        <v>0</v>
      </c>
      <c r="I41" s="145">
        <f t="shared" si="20"/>
        <v>0</v>
      </c>
      <c r="J41" s="145">
        <f t="shared" si="20"/>
        <v>0</v>
      </c>
      <c r="K41" s="145">
        <f t="shared" si="20"/>
        <v>0</v>
      </c>
      <c r="L41" s="145">
        <f t="shared" si="20"/>
        <v>0</v>
      </c>
      <c r="M41" s="145">
        <f t="shared" si="20"/>
        <v>0</v>
      </c>
      <c r="N41" s="145">
        <f t="shared" si="20"/>
        <v>0</v>
      </c>
      <c r="O41" s="145">
        <f t="shared" si="20"/>
        <v>0</v>
      </c>
      <c r="P41" s="145">
        <f t="shared" si="20"/>
        <v>0</v>
      </c>
      <c r="Q41" s="145">
        <f t="shared" si="20"/>
        <v>0</v>
      </c>
      <c r="R41" s="145">
        <f t="shared" si="20"/>
        <v>0</v>
      </c>
      <c r="S41" s="145">
        <f t="shared" si="20"/>
        <v>0</v>
      </c>
      <c r="T41" s="145">
        <f t="shared" si="20"/>
        <v>0</v>
      </c>
      <c r="U41" s="145">
        <f t="shared" si="20"/>
        <v>0</v>
      </c>
      <c r="V41" s="145">
        <f t="shared" si="20"/>
        <v>0</v>
      </c>
      <c r="W41" s="145">
        <f t="shared" si="20"/>
        <v>0</v>
      </c>
      <c r="X41" s="145">
        <f t="shared" si="20"/>
        <v>0</v>
      </c>
      <c r="Y41" s="145">
        <f t="shared" si="20"/>
        <v>0</v>
      </c>
      <c r="Z41" s="145">
        <f t="shared" si="20"/>
        <v>0</v>
      </c>
      <c r="AA41" s="145">
        <f t="shared" si="20"/>
        <v>0</v>
      </c>
      <c r="AB41" s="145">
        <f t="shared" si="20"/>
        <v>0</v>
      </c>
      <c r="AC41" s="145">
        <f t="shared" si="20"/>
        <v>0</v>
      </c>
      <c r="AD41" s="145">
        <f t="shared" si="20"/>
        <v>0</v>
      </c>
      <c r="AE41" s="145">
        <f t="shared" si="20"/>
        <v>0</v>
      </c>
      <c r="AF41" s="145">
        <f t="shared" si="20"/>
        <v>0</v>
      </c>
      <c r="AG41" s="145">
        <f t="shared" si="20"/>
        <v>0</v>
      </c>
      <c r="AH41" s="145">
        <f t="shared" si="20"/>
        <v>0</v>
      </c>
      <c r="AI41" s="145">
        <f t="shared" si="20"/>
        <v>0</v>
      </c>
      <c r="AJ41" s="145">
        <f t="shared" si="20"/>
        <v>0</v>
      </c>
      <c r="AK41" s="145">
        <f t="shared" si="20"/>
        <v>0</v>
      </c>
      <c r="AL41" s="145">
        <f t="shared" si="20"/>
        <v>0</v>
      </c>
      <c r="AM41" s="145">
        <f t="shared" si="20"/>
        <v>0</v>
      </c>
      <c r="AN41" s="145">
        <f t="shared" si="20"/>
        <v>0</v>
      </c>
      <c r="AO41" s="145">
        <f t="shared" si="20"/>
        <v>0</v>
      </c>
      <c r="AP41" s="145">
        <f t="shared" si="20"/>
        <v>0</v>
      </c>
      <c r="AQ41" s="145">
        <f t="shared" si="20"/>
        <v>0</v>
      </c>
      <c r="AR41" s="145">
        <f t="shared" si="20"/>
        <v>0</v>
      </c>
      <c r="AS41" s="145">
        <f t="shared" si="20"/>
        <v>0</v>
      </c>
      <c r="AT41" s="145">
        <f t="shared" si="20"/>
        <v>0</v>
      </c>
      <c r="AU41" s="145">
        <f t="shared" si="20"/>
        <v>0</v>
      </c>
      <c r="AV41" s="145">
        <f t="shared" si="20"/>
        <v>0</v>
      </c>
      <c r="AW41" s="145">
        <f t="shared" si="20"/>
        <v>0</v>
      </c>
      <c r="AX41" s="145">
        <f t="shared" si="20"/>
        <v>0</v>
      </c>
      <c r="AY41" s="145">
        <f t="shared" si="20"/>
        <v>0</v>
      </c>
      <c r="AZ41" s="145">
        <f t="shared" si="20"/>
        <v>0</v>
      </c>
      <c r="BA41" s="145">
        <f t="shared" si="20"/>
        <v>0</v>
      </c>
      <c r="BB41" s="144">
        <f t="shared" si="17"/>
        <v>0</v>
      </c>
    </row>
    <row r="42" spans="3:56" outlineLevel="1">
      <c r="C42" s="158" t="str">
        <f t="shared" si="18"/>
        <v>Driftsutgift 3 (per måned)</v>
      </c>
      <c r="D42" s="159">
        <f t="shared" si="18"/>
        <v>0</v>
      </c>
      <c r="E42" s="145"/>
      <c r="F42" s="145">
        <f t="shared" ref="F42:BA42" si="21">IF(F$25&lt;=Levetid,$G16*(1+Justert_prisstigning)^F$25,)</f>
        <v>0</v>
      </c>
      <c r="G42" s="145">
        <f t="shared" si="21"/>
        <v>0</v>
      </c>
      <c r="H42" s="145">
        <f t="shared" si="21"/>
        <v>0</v>
      </c>
      <c r="I42" s="145">
        <f t="shared" si="21"/>
        <v>0</v>
      </c>
      <c r="J42" s="145">
        <f t="shared" si="21"/>
        <v>0</v>
      </c>
      <c r="K42" s="145">
        <f t="shared" si="21"/>
        <v>0</v>
      </c>
      <c r="L42" s="145">
        <f t="shared" si="21"/>
        <v>0</v>
      </c>
      <c r="M42" s="145">
        <f t="shared" si="21"/>
        <v>0</v>
      </c>
      <c r="N42" s="145">
        <f t="shared" si="21"/>
        <v>0</v>
      </c>
      <c r="O42" s="145">
        <f t="shared" si="21"/>
        <v>0</v>
      </c>
      <c r="P42" s="145">
        <f t="shared" si="21"/>
        <v>0</v>
      </c>
      <c r="Q42" s="145">
        <f t="shared" si="21"/>
        <v>0</v>
      </c>
      <c r="R42" s="145">
        <f t="shared" si="21"/>
        <v>0</v>
      </c>
      <c r="S42" s="145">
        <f t="shared" si="21"/>
        <v>0</v>
      </c>
      <c r="T42" s="145">
        <f t="shared" si="21"/>
        <v>0</v>
      </c>
      <c r="U42" s="145">
        <f t="shared" si="21"/>
        <v>0</v>
      </c>
      <c r="V42" s="145">
        <f t="shared" si="21"/>
        <v>0</v>
      </c>
      <c r="W42" s="145">
        <f t="shared" si="21"/>
        <v>0</v>
      </c>
      <c r="X42" s="145">
        <f t="shared" si="21"/>
        <v>0</v>
      </c>
      <c r="Y42" s="145">
        <f t="shared" si="21"/>
        <v>0</v>
      </c>
      <c r="Z42" s="145">
        <f t="shared" si="21"/>
        <v>0</v>
      </c>
      <c r="AA42" s="145">
        <f t="shared" si="21"/>
        <v>0</v>
      </c>
      <c r="AB42" s="145">
        <f t="shared" si="21"/>
        <v>0</v>
      </c>
      <c r="AC42" s="145">
        <f t="shared" si="21"/>
        <v>0</v>
      </c>
      <c r="AD42" s="145">
        <f t="shared" si="21"/>
        <v>0</v>
      </c>
      <c r="AE42" s="145">
        <f t="shared" si="21"/>
        <v>0</v>
      </c>
      <c r="AF42" s="145">
        <f t="shared" si="21"/>
        <v>0</v>
      </c>
      <c r="AG42" s="145">
        <f t="shared" si="21"/>
        <v>0</v>
      </c>
      <c r="AH42" s="145">
        <f t="shared" si="21"/>
        <v>0</v>
      </c>
      <c r="AI42" s="145">
        <f t="shared" si="21"/>
        <v>0</v>
      </c>
      <c r="AJ42" s="145">
        <f t="shared" si="21"/>
        <v>0</v>
      </c>
      <c r="AK42" s="145">
        <f t="shared" si="21"/>
        <v>0</v>
      </c>
      <c r="AL42" s="145">
        <f t="shared" si="21"/>
        <v>0</v>
      </c>
      <c r="AM42" s="145">
        <f t="shared" si="21"/>
        <v>0</v>
      </c>
      <c r="AN42" s="145">
        <f t="shared" si="21"/>
        <v>0</v>
      </c>
      <c r="AO42" s="145">
        <f t="shared" si="21"/>
        <v>0</v>
      </c>
      <c r="AP42" s="145">
        <f t="shared" si="21"/>
        <v>0</v>
      </c>
      <c r="AQ42" s="145">
        <f t="shared" si="21"/>
        <v>0</v>
      </c>
      <c r="AR42" s="145">
        <f t="shared" si="21"/>
        <v>0</v>
      </c>
      <c r="AS42" s="145">
        <f t="shared" si="21"/>
        <v>0</v>
      </c>
      <c r="AT42" s="145">
        <f t="shared" si="21"/>
        <v>0</v>
      </c>
      <c r="AU42" s="145">
        <f t="shared" si="21"/>
        <v>0</v>
      </c>
      <c r="AV42" s="145">
        <f t="shared" si="21"/>
        <v>0</v>
      </c>
      <c r="AW42" s="145">
        <f t="shared" si="21"/>
        <v>0</v>
      </c>
      <c r="AX42" s="145">
        <f t="shared" si="21"/>
        <v>0</v>
      </c>
      <c r="AY42" s="145">
        <f t="shared" si="21"/>
        <v>0</v>
      </c>
      <c r="AZ42" s="145">
        <f t="shared" si="21"/>
        <v>0</v>
      </c>
      <c r="BA42" s="145">
        <f t="shared" si="21"/>
        <v>0</v>
      </c>
      <c r="BB42" s="144">
        <f t="shared" si="17"/>
        <v>0</v>
      </c>
    </row>
    <row r="43" spans="3:56" outlineLevel="1">
      <c r="C43" s="158" t="str">
        <f t="shared" si="18"/>
        <v>Driftsutgift 4 (per måned)</v>
      </c>
      <c r="D43" s="159">
        <f t="shared" si="18"/>
        <v>0</v>
      </c>
      <c r="E43" s="145"/>
      <c r="F43" s="91">
        <f t="shared" ref="F43:BA43" si="22">IF(F$25&lt;=Levetid,$G17*(1+Justert_prisstigning)^F$25,)</f>
        <v>0</v>
      </c>
      <c r="G43" s="91">
        <f t="shared" si="22"/>
        <v>0</v>
      </c>
      <c r="H43" s="91">
        <f t="shared" si="22"/>
        <v>0</v>
      </c>
      <c r="I43" s="91">
        <f t="shared" si="22"/>
        <v>0</v>
      </c>
      <c r="J43" s="91">
        <f t="shared" si="22"/>
        <v>0</v>
      </c>
      <c r="K43" s="91">
        <f t="shared" si="22"/>
        <v>0</v>
      </c>
      <c r="L43" s="91">
        <f t="shared" si="22"/>
        <v>0</v>
      </c>
      <c r="M43" s="91">
        <f t="shared" si="22"/>
        <v>0</v>
      </c>
      <c r="N43" s="91">
        <f t="shared" si="22"/>
        <v>0</v>
      </c>
      <c r="O43" s="91">
        <f t="shared" si="22"/>
        <v>0</v>
      </c>
      <c r="P43" s="91">
        <f t="shared" si="22"/>
        <v>0</v>
      </c>
      <c r="Q43" s="91">
        <f t="shared" si="22"/>
        <v>0</v>
      </c>
      <c r="R43" s="91">
        <f t="shared" si="22"/>
        <v>0</v>
      </c>
      <c r="S43" s="91">
        <f t="shared" si="22"/>
        <v>0</v>
      </c>
      <c r="T43" s="91">
        <f t="shared" si="22"/>
        <v>0</v>
      </c>
      <c r="U43" s="91">
        <f t="shared" si="22"/>
        <v>0</v>
      </c>
      <c r="V43" s="91">
        <f t="shared" si="22"/>
        <v>0</v>
      </c>
      <c r="W43" s="91">
        <f t="shared" si="22"/>
        <v>0</v>
      </c>
      <c r="X43" s="91">
        <f t="shared" si="22"/>
        <v>0</v>
      </c>
      <c r="Y43" s="91">
        <f t="shared" si="22"/>
        <v>0</v>
      </c>
      <c r="Z43" s="91">
        <f t="shared" si="22"/>
        <v>0</v>
      </c>
      <c r="AA43" s="91">
        <f t="shared" si="22"/>
        <v>0</v>
      </c>
      <c r="AB43" s="91">
        <f t="shared" si="22"/>
        <v>0</v>
      </c>
      <c r="AC43" s="91">
        <f t="shared" si="22"/>
        <v>0</v>
      </c>
      <c r="AD43" s="91">
        <f t="shared" si="22"/>
        <v>0</v>
      </c>
      <c r="AE43" s="91">
        <f t="shared" si="22"/>
        <v>0</v>
      </c>
      <c r="AF43" s="91">
        <f t="shared" si="22"/>
        <v>0</v>
      </c>
      <c r="AG43" s="91">
        <f t="shared" si="22"/>
        <v>0</v>
      </c>
      <c r="AH43" s="91">
        <f t="shared" si="22"/>
        <v>0</v>
      </c>
      <c r="AI43" s="91">
        <f t="shared" si="22"/>
        <v>0</v>
      </c>
      <c r="AJ43" s="91">
        <f t="shared" si="22"/>
        <v>0</v>
      </c>
      <c r="AK43" s="91">
        <f t="shared" si="22"/>
        <v>0</v>
      </c>
      <c r="AL43" s="91">
        <f t="shared" si="22"/>
        <v>0</v>
      </c>
      <c r="AM43" s="91">
        <f t="shared" si="22"/>
        <v>0</v>
      </c>
      <c r="AN43" s="91">
        <f t="shared" si="22"/>
        <v>0</v>
      </c>
      <c r="AO43" s="91">
        <f t="shared" si="22"/>
        <v>0</v>
      </c>
      <c r="AP43" s="91">
        <f t="shared" si="22"/>
        <v>0</v>
      </c>
      <c r="AQ43" s="91">
        <f t="shared" si="22"/>
        <v>0</v>
      </c>
      <c r="AR43" s="91">
        <f t="shared" si="22"/>
        <v>0</v>
      </c>
      <c r="AS43" s="91">
        <f t="shared" si="22"/>
        <v>0</v>
      </c>
      <c r="AT43" s="91">
        <f t="shared" si="22"/>
        <v>0</v>
      </c>
      <c r="AU43" s="91">
        <f t="shared" si="22"/>
        <v>0</v>
      </c>
      <c r="AV43" s="91">
        <f t="shared" si="22"/>
        <v>0</v>
      </c>
      <c r="AW43" s="91">
        <f t="shared" si="22"/>
        <v>0</v>
      </c>
      <c r="AX43" s="91">
        <f t="shared" si="22"/>
        <v>0</v>
      </c>
      <c r="AY43" s="91">
        <f t="shared" si="22"/>
        <v>0</v>
      </c>
      <c r="AZ43" s="91">
        <f t="shared" si="22"/>
        <v>0</v>
      </c>
      <c r="BA43" s="91">
        <f t="shared" si="22"/>
        <v>0</v>
      </c>
      <c r="BB43" s="144">
        <f t="shared" si="17"/>
        <v>0</v>
      </c>
    </row>
    <row r="44" spans="3:56" outlineLevel="1">
      <c r="C44" s="158" t="str">
        <f t="shared" si="18"/>
        <v>Driftsutgift 5 (per måned)</v>
      </c>
      <c r="D44" s="159">
        <f t="shared" si="18"/>
        <v>0</v>
      </c>
      <c r="E44" s="145"/>
      <c r="F44" s="91">
        <f t="shared" ref="F44:BA44" si="23">IF(F$25&lt;=Levetid,$G18*(1+Justert_prisstigning)^F$25,)</f>
        <v>0</v>
      </c>
      <c r="G44" s="91">
        <f t="shared" si="23"/>
        <v>0</v>
      </c>
      <c r="H44" s="91">
        <f t="shared" si="23"/>
        <v>0</v>
      </c>
      <c r="I44" s="91">
        <f t="shared" si="23"/>
        <v>0</v>
      </c>
      <c r="J44" s="91">
        <f t="shared" si="23"/>
        <v>0</v>
      </c>
      <c r="K44" s="91">
        <f t="shared" si="23"/>
        <v>0</v>
      </c>
      <c r="L44" s="91">
        <f t="shared" si="23"/>
        <v>0</v>
      </c>
      <c r="M44" s="91">
        <f t="shared" si="23"/>
        <v>0</v>
      </c>
      <c r="N44" s="91">
        <f t="shared" si="23"/>
        <v>0</v>
      </c>
      <c r="O44" s="91">
        <f t="shared" si="23"/>
        <v>0</v>
      </c>
      <c r="P44" s="91">
        <f t="shared" si="23"/>
        <v>0</v>
      </c>
      <c r="Q44" s="91">
        <f t="shared" si="23"/>
        <v>0</v>
      </c>
      <c r="R44" s="91">
        <f t="shared" si="23"/>
        <v>0</v>
      </c>
      <c r="S44" s="91">
        <f t="shared" si="23"/>
        <v>0</v>
      </c>
      <c r="T44" s="91">
        <f t="shared" si="23"/>
        <v>0</v>
      </c>
      <c r="U44" s="91">
        <f t="shared" si="23"/>
        <v>0</v>
      </c>
      <c r="V44" s="91">
        <f t="shared" si="23"/>
        <v>0</v>
      </c>
      <c r="W44" s="91">
        <f t="shared" si="23"/>
        <v>0</v>
      </c>
      <c r="X44" s="91">
        <f t="shared" si="23"/>
        <v>0</v>
      </c>
      <c r="Y44" s="91">
        <f t="shared" si="23"/>
        <v>0</v>
      </c>
      <c r="Z44" s="91">
        <f t="shared" si="23"/>
        <v>0</v>
      </c>
      <c r="AA44" s="91">
        <f t="shared" si="23"/>
        <v>0</v>
      </c>
      <c r="AB44" s="91">
        <f t="shared" si="23"/>
        <v>0</v>
      </c>
      <c r="AC44" s="91">
        <f t="shared" si="23"/>
        <v>0</v>
      </c>
      <c r="AD44" s="91">
        <f t="shared" si="23"/>
        <v>0</v>
      </c>
      <c r="AE44" s="91">
        <f t="shared" si="23"/>
        <v>0</v>
      </c>
      <c r="AF44" s="91">
        <f t="shared" si="23"/>
        <v>0</v>
      </c>
      <c r="AG44" s="91">
        <f t="shared" si="23"/>
        <v>0</v>
      </c>
      <c r="AH44" s="91">
        <f t="shared" si="23"/>
        <v>0</v>
      </c>
      <c r="AI44" s="91">
        <f t="shared" si="23"/>
        <v>0</v>
      </c>
      <c r="AJ44" s="91">
        <f t="shared" si="23"/>
        <v>0</v>
      </c>
      <c r="AK44" s="91">
        <f t="shared" si="23"/>
        <v>0</v>
      </c>
      <c r="AL44" s="91">
        <f t="shared" si="23"/>
        <v>0</v>
      </c>
      <c r="AM44" s="91">
        <f t="shared" si="23"/>
        <v>0</v>
      </c>
      <c r="AN44" s="91">
        <f t="shared" si="23"/>
        <v>0</v>
      </c>
      <c r="AO44" s="91">
        <f t="shared" si="23"/>
        <v>0</v>
      </c>
      <c r="AP44" s="91">
        <f t="shared" si="23"/>
        <v>0</v>
      </c>
      <c r="AQ44" s="91">
        <f t="shared" si="23"/>
        <v>0</v>
      </c>
      <c r="AR44" s="91">
        <f t="shared" si="23"/>
        <v>0</v>
      </c>
      <c r="AS44" s="91">
        <f t="shared" si="23"/>
        <v>0</v>
      </c>
      <c r="AT44" s="91">
        <f t="shared" si="23"/>
        <v>0</v>
      </c>
      <c r="AU44" s="91">
        <f t="shared" si="23"/>
        <v>0</v>
      </c>
      <c r="AV44" s="91">
        <f t="shared" si="23"/>
        <v>0</v>
      </c>
      <c r="AW44" s="91">
        <f t="shared" si="23"/>
        <v>0</v>
      </c>
      <c r="AX44" s="91">
        <f t="shared" si="23"/>
        <v>0</v>
      </c>
      <c r="AY44" s="91">
        <f t="shared" si="23"/>
        <v>0</v>
      </c>
      <c r="AZ44" s="91">
        <f t="shared" si="23"/>
        <v>0</v>
      </c>
      <c r="BA44" s="91">
        <f t="shared" si="23"/>
        <v>0</v>
      </c>
      <c r="BB44" s="144">
        <f t="shared" si="17"/>
        <v>0</v>
      </c>
    </row>
    <row r="45" spans="3:56" outlineLevel="1">
      <c r="C45" s="158" t="str">
        <f>+C21</f>
        <v>Avhendingskostnader/restverdier</v>
      </c>
      <c r="D45" s="159" t="str">
        <f>+D21</f>
        <v>&lt;navn på avhendinskostnad eller restverdi&gt;</v>
      </c>
      <c r="E45" s="145">
        <f t="shared" ref="E45:AJ45" si="24">IF(Levetid=E25,$G$21*(1+Justert_prisstigning)^E25,)</f>
        <v>0</v>
      </c>
      <c r="F45" s="145">
        <f t="shared" si="24"/>
        <v>0</v>
      </c>
      <c r="G45" s="145">
        <f t="shared" si="24"/>
        <v>0</v>
      </c>
      <c r="H45" s="145">
        <f t="shared" si="24"/>
        <v>0</v>
      </c>
      <c r="I45" s="145">
        <f t="shared" si="24"/>
        <v>0</v>
      </c>
      <c r="J45" s="145">
        <f t="shared" si="24"/>
        <v>0</v>
      </c>
      <c r="K45" s="145">
        <f t="shared" si="24"/>
        <v>0</v>
      </c>
      <c r="L45" s="145">
        <f t="shared" si="24"/>
        <v>0</v>
      </c>
      <c r="M45" s="145">
        <f t="shared" si="24"/>
        <v>0</v>
      </c>
      <c r="N45" s="145">
        <f t="shared" si="24"/>
        <v>0</v>
      </c>
      <c r="O45" s="145">
        <f t="shared" si="24"/>
        <v>0</v>
      </c>
      <c r="P45" s="145">
        <f t="shared" si="24"/>
        <v>0</v>
      </c>
      <c r="Q45" s="145">
        <f t="shared" si="24"/>
        <v>0</v>
      </c>
      <c r="R45" s="145">
        <f t="shared" si="24"/>
        <v>0</v>
      </c>
      <c r="S45" s="145">
        <f t="shared" si="24"/>
        <v>0</v>
      </c>
      <c r="T45" s="145">
        <f t="shared" si="24"/>
        <v>0</v>
      </c>
      <c r="U45" s="145">
        <f t="shared" si="24"/>
        <v>0</v>
      </c>
      <c r="V45" s="145">
        <f t="shared" si="24"/>
        <v>0</v>
      </c>
      <c r="W45" s="145">
        <f t="shared" si="24"/>
        <v>0</v>
      </c>
      <c r="X45" s="145">
        <f t="shared" si="24"/>
        <v>0</v>
      </c>
      <c r="Y45" s="145">
        <f t="shared" si="24"/>
        <v>0</v>
      </c>
      <c r="Z45" s="145">
        <f t="shared" si="24"/>
        <v>0</v>
      </c>
      <c r="AA45" s="145">
        <f t="shared" si="24"/>
        <v>0</v>
      </c>
      <c r="AB45" s="145">
        <f t="shared" si="24"/>
        <v>0</v>
      </c>
      <c r="AC45" s="145">
        <f t="shared" si="24"/>
        <v>0</v>
      </c>
      <c r="AD45" s="145">
        <f t="shared" si="24"/>
        <v>0</v>
      </c>
      <c r="AE45" s="145">
        <f t="shared" si="24"/>
        <v>0</v>
      </c>
      <c r="AF45" s="145">
        <f t="shared" si="24"/>
        <v>0</v>
      </c>
      <c r="AG45" s="145">
        <f t="shared" si="24"/>
        <v>0</v>
      </c>
      <c r="AH45" s="145">
        <f t="shared" si="24"/>
        <v>0</v>
      </c>
      <c r="AI45" s="145">
        <f t="shared" si="24"/>
        <v>0</v>
      </c>
      <c r="AJ45" s="145">
        <f t="shared" si="24"/>
        <v>0</v>
      </c>
      <c r="AK45" s="145">
        <f t="shared" ref="AK45:BA45" si="25">IF(Levetid=AK25,$G$21*(1+Justert_prisstigning)^AK25,)</f>
        <v>0</v>
      </c>
      <c r="AL45" s="145">
        <f t="shared" si="25"/>
        <v>0</v>
      </c>
      <c r="AM45" s="145">
        <f t="shared" si="25"/>
        <v>0</v>
      </c>
      <c r="AN45" s="145">
        <f t="shared" si="25"/>
        <v>0</v>
      </c>
      <c r="AO45" s="145">
        <f t="shared" si="25"/>
        <v>0</v>
      </c>
      <c r="AP45" s="145">
        <f t="shared" si="25"/>
        <v>0</v>
      </c>
      <c r="AQ45" s="145">
        <f t="shared" si="25"/>
        <v>0</v>
      </c>
      <c r="AR45" s="145">
        <f t="shared" si="25"/>
        <v>0</v>
      </c>
      <c r="AS45" s="145">
        <f t="shared" si="25"/>
        <v>0</v>
      </c>
      <c r="AT45" s="145">
        <f t="shared" si="25"/>
        <v>0</v>
      </c>
      <c r="AU45" s="145">
        <f t="shared" si="25"/>
        <v>0</v>
      </c>
      <c r="AV45" s="145">
        <f t="shared" si="25"/>
        <v>0</v>
      </c>
      <c r="AW45" s="145">
        <f t="shared" si="25"/>
        <v>0</v>
      </c>
      <c r="AX45" s="145">
        <f t="shared" si="25"/>
        <v>0</v>
      </c>
      <c r="AY45" s="145">
        <f t="shared" si="25"/>
        <v>0</v>
      </c>
      <c r="AZ45" s="145">
        <f t="shared" si="25"/>
        <v>0</v>
      </c>
      <c r="BA45" s="145">
        <f t="shared" si="25"/>
        <v>0</v>
      </c>
      <c r="BB45" s="144">
        <f t="shared" si="17"/>
        <v>0</v>
      </c>
    </row>
    <row r="46" spans="3:56" outlineLevel="1">
      <c r="C46" s="160"/>
      <c r="D46" s="161" t="s">
        <v>123</v>
      </c>
      <c r="E46" s="145" t="e">
        <f>SUM(E37:E45)</f>
        <v>#VALUE!</v>
      </c>
      <c r="F46" s="145" t="e">
        <f>SUM(F37:F45)</f>
        <v>#VALUE!</v>
      </c>
      <c r="G46" s="145" t="e">
        <f>SUM(G37:G45)</f>
        <v>#VALUE!</v>
      </c>
      <c r="H46" s="145" t="e">
        <f t="shared" ref="H46:Z46" si="26">SUM(H37:H45)</f>
        <v>#VALUE!</v>
      </c>
      <c r="I46" s="145" t="e">
        <f>SUM(I37:I45)</f>
        <v>#VALUE!</v>
      </c>
      <c r="J46" s="145" t="e">
        <f t="shared" si="26"/>
        <v>#VALUE!</v>
      </c>
      <c r="K46" s="145" t="e">
        <f t="shared" si="26"/>
        <v>#VALUE!</v>
      </c>
      <c r="L46" s="145" t="e">
        <f t="shared" si="26"/>
        <v>#VALUE!</v>
      </c>
      <c r="M46" s="145" t="e">
        <f t="shared" si="26"/>
        <v>#VALUE!</v>
      </c>
      <c r="N46" s="145" t="e">
        <f t="shared" si="26"/>
        <v>#VALUE!</v>
      </c>
      <c r="O46" s="145" t="e">
        <f t="shared" si="26"/>
        <v>#VALUE!</v>
      </c>
      <c r="P46" s="145" t="e">
        <f t="shared" si="26"/>
        <v>#VALUE!</v>
      </c>
      <c r="Q46" s="145" t="e">
        <f t="shared" si="26"/>
        <v>#VALUE!</v>
      </c>
      <c r="R46" s="145" t="e">
        <f t="shared" si="26"/>
        <v>#VALUE!</v>
      </c>
      <c r="S46" s="145" t="e">
        <f t="shared" si="26"/>
        <v>#VALUE!</v>
      </c>
      <c r="T46" s="145" t="e">
        <f t="shared" si="26"/>
        <v>#VALUE!</v>
      </c>
      <c r="U46" s="145" t="e">
        <f t="shared" si="26"/>
        <v>#VALUE!</v>
      </c>
      <c r="V46" s="145" t="e">
        <f t="shared" si="26"/>
        <v>#VALUE!</v>
      </c>
      <c r="W46" s="145" t="e">
        <f t="shared" si="26"/>
        <v>#VALUE!</v>
      </c>
      <c r="X46" s="145" t="e">
        <f t="shared" si="26"/>
        <v>#VALUE!</v>
      </c>
      <c r="Y46" s="145" t="e">
        <f t="shared" si="26"/>
        <v>#VALUE!</v>
      </c>
      <c r="Z46" s="145" t="e">
        <f t="shared" si="26"/>
        <v>#VALUE!</v>
      </c>
      <c r="AA46" s="145" t="e">
        <f t="shared" ref="AA46:AZ46" si="27">SUM(AA37:AA45)</f>
        <v>#VALUE!</v>
      </c>
      <c r="AB46" s="145" t="e">
        <f t="shared" si="27"/>
        <v>#VALUE!</v>
      </c>
      <c r="AC46" s="145" t="e">
        <f t="shared" si="27"/>
        <v>#VALUE!</v>
      </c>
      <c r="AD46" s="145" t="e">
        <f t="shared" si="27"/>
        <v>#VALUE!</v>
      </c>
      <c r="AE46" s="145" t="e">
        <f t="shared" si="27"/>
        <v>#VALUE!</v>
      </c>
      <c r="AF46" s="145" t="e">
        <f t="shared" si="27"/>
        <v>#VALUE!</v>
      </c>
      <c r="AG46" s="145" t="e">
        <f t="shared" si="27"/>
        <v>#VALUE!</v>
      </c>
      <c r="AH46" s="145" t="e">
        <f t="shared" si="27"/>
        <v>#VALUE!</v>
      </c>
      <c r="AI46" s="145" t="e">
        <f t="shared" si="27"/>
        <v>#VALUE!</v>
      </c>
      <c r="AJ46" s="145" t="e">
        <f t="shared" si="27"/>
        <v>#VALUE!</v>
      </c>
      <c r="AK46" s="145" t="e">
        <f t="shared" si="27"/>
        <v>#VALUE!</v>
      </c>
      <c r="AL46" s="145" t="e">
        <f t="shared" si="27"/>
        <v>#VALUE!</v>
      </c>
      <c r="AM46" s="145" t="e">
        <f t="shared" si="27"/>
        <v>#VALUE!</v>
      </c>
      <c r="AN46" s="145" t="e">
        <f t="shared" si="27"/>
        <v>#VALUE!</v>
      </c>
      <c r="AO46" s="145" t="e">
        <f t="shared" si="27"/>
        <v>#VALUE!</v>
      </c>
      <c r="AP46" s="145" t="e">
        <f t="shared" si="27"/>
        <v>#VALUE!</v>
      </c>
      <c r="AQ46" s="145" t="e">
        <f t="shared" si="27"/>
        <v>#VALUE!</v>
      </c>
      <c r="AR46" s="145" t="e">
        <f t="shared" si="27"/>
        <v>#VALUE!</v>
      </c>
      <c r="AS46" s="145" t="e">
        <f t="shared" si="27"/>
        <v>#VALUE!</v>
      </c>
      <c r="AT46" s="145" t="e">
        <f t="shared" si="27"/>
        <v>#VALUE!</v>
      </c>
      <c r="AU46" s="145" t="e">
        <f t="shared" si="27"/>
        <v>#VALUE!</v>
      </c>
      <c r="AV46" s="145" t="e">
        <f t="shared" si="27"/>
        <v>#VALUE!</v>
      </c>
      <c r="AW46" s="145" t="e">
        <f t="shared" si="27"/>
        <v>#VALUE!</v>
      </c>
      <c r="AX46" s="145" t="e">
        <f t="shared" si="27"/>
        <v>#VALUE!</v>
      </c>
      <c r="AY46" s="145" t="e">
        <f t="shared" si="27"/>
        <v>#VALUE!</v>
      </c>
      <c r="AZ46" s="145" t="e">
        <f t="shared" si="27"/>
        <v>#VALUE!</v>
      </c>
      <c r="BA46" s="145" t="e">
        <f>SUM(BA37:BA45)</f>
        <v>#VALUE!</v>
      </c>
      <c r="BB46" s="144" t="e">
        <f>SUM(E46:BA46)</f>
        <v>#VALUE!</v>
      </c>
    </row>
    <row r="47" spans="3:56" outlineLevel="1">
      <c r="C47" s="162"/>
      <c r="D47" s="161" t="s">
        <v>53</v>
      </c>
      <c r="E47" s="145" t="e">
        <f>+E46*E23</f>
        <v>#VALUE!</v>
      </c>
      <c r="F47" s="145" t="e">
        <f>+F46*F23</f>
        <v>#VALUE!</v>
      </c>
      <c r="G47" s="145" t="e">
        <f t="shared" ref="G47:K47" si="28">+G46*G23</f>
        <v>#VALUE!</v>
      </c>
      <c r="H47" s="145" t="e">
        <f t="shared" si="28"/>
        <v>#VALUE!</v>
      </c>
      <c r="I47" s="145" t="e">
        <f t="shared" si="28"/>
        <v>#VALUE!</v>
      </c>
      <c r="J47" s="145" t="e">
        <f t="shared" si="28"/>
        <v>#VALUE!</v>
      </c>
      <c r="K47" s="145" t="e">
        <f t="shared" si="28"/>
        <v>#VALUE!</v>
      </c>
      <c r="L47" s="145" t="e">
        <f t="shared" ref="L47:X47" si="29">+L46*L23</f>
        <v>#VALUE!</v>
      </c>
      <c r="M47" s="145" t="e">
        <f t="shared" si="29"/>
        <v>#VALUE!</v>
      </c>
      <c r="N47" s="145" t="e">
        <f t="shared" si="29"/>
        <v>#VALUE!</v>
      </c>
      <c r="O47" s="145" t="e">
        <f t="shared" si="29"/>
        <v>#VALUE!</v>
      </c>
      <c r="P47" s="145" t="e">
        <f t="shared" si="29"/>
        <v>#VALUE!</v>
      </c>
      <c r="Q47" s="145" t="e">
        <f t="shared" si="29"/>
        <v>#VALUE!</v>
      </c>
      <c r="R47" s="145" t="e">
        <f t="shared" si="29"/>
        <v>#VALUE!</v>
      </c>
      <c r="S47" s="145" t="e">
        <f t="shared" si="29"/>
        <v>#VALUE!</v>
      </c>
      <c r="T47" s="145" t="e">
        <f t="shared" si="29"/>
        <v>#VALUE!</v>
      </c>
      <c r="U47" s="145" t="e">
        <f t="shared" si="29"/>
        <v>#VALUE!</v>
      </c>
      <c r="V47" s="145" t="e">
        <f t="shared" si="29"/>
        <v>#VALUE!</v>
      </c>
      <c r="W47" s="145" t="e">
        <f t="shared" si="29"/>
        <v>#VALUE!</v>
      </c>
      <c r="X47" s="145" t="e">
        <f t="shared" si="29"/>
        <v>#VALUE!</v>
      </c>
      <c r="Y47" s="145" t="e">
        <f>+Y46*Y23</f>
        <v>#VALUE!</v>
      </c>
      <c r="Z47" s="145" t="e">
        <f>+Z46*Z23</f>
        <v>#VALUE!</v>
      </c>
      <c r="AA47" s="145" t="e">
        <f>+AA46*AA23</f>
        <v>#VALUE!</v>
      </c>
      <c r="AB47" s="145" t="e">
        <f t="shared" ref="AB47:AW47" si="30">+AB46*AB23</f>
        <v>#VALUE!</v>
      </c>
      <c r="AC47" s="145" t="e">
        <f t="shared" si="30"/>
        <v>#VALUE!</v>
      </c>
      <c r="AD47" s="145" t="e">
        <f t="shared" si="30"/>
        <v>#VALUE!</v>
      </c>
      <c r="AE47" s="145" t="e">
        <f t="shared" si="30"/>
        <v>#VALUE!</v>
      </c>
      <c r="AF47" s="145" t="e">
        <f t="shared" si="30"/>
        <v>#VALUE!</v>
      </c>
      <c r="AG47" s="145" t="e">
        <f t="shared" si="30"/>
        <v>#VALUE!</v>
      </c>
      <c r="AH47" s="145" t="e">
        <f t="shared" si="30"/>
        <v>#VALUE!</v>
      </c>
      <c r="AI47" s="145" t="e">
        <f t="shared" si="30"/>
        <v>#VALUE!</v>
      </c>
      <c r="AJ47" s="145" t="e">
        <f t="shared" si="30"/>
        <v>#VALUE!</v>
      </c>
      <c r="AK47" s="145" t="e">
        <f t="shared" si="30"/>
        <v>#VALUE!</v>
      </c>
      <c r="AL47" s="145" t="e">
        <f t="shared" si="30"/>
        <v>#VALUE!</v>
      </c>
      <c r="AM47" s="145" t="e">
        <f t="shared" si="30"/>
        <v>#VALUE!</v>
      </c>
      <c r="AN47" s="145" t="e">
        <f t="shared" si="30"/>
        <v>#VALUE!</v>
      </c>
      <c r="AO47" s="145" t="e">
        <f t="shared" si="30"/>
        <v>#VALUE!</v>
      </c>
      <c r="AP47" s="145" t="e">
        <f t="shared" si="30"/>
        <v>#VALUE!</v>
      </c>
      <c r="AQ47" s="145" t="e">
        <f t="shared" si="30"/>
        <v>#VALUE!</v>
      </c>
      <c r="AR47" s="145" t="e">
        <f t="shared" si="30"/>
        <v>#VALUE!</v>
      </c>
      <c r="AS47" s="145" t="e">
        <f t="shared" si="30"/>
        <v>#VALUE!</v>
      </c>
      <c r="AT47" s="145" t="e">
        <f t="shared" si="30"/>
        <v>#VALUE!</v>
      </c>
      <c r="AU47" s="145" t="e">
        <f t="shared" si="30"/>
        <v>#VALUE!</v>
      </c>
      <c r="AV47" s="145" t="e">
        <f t="shared" si="30"/>
        <v>#VALUE!</v>
      </c>
      <c r="AW47" s="145" t="e">
        <f t="shared" si="30"/>
        <v>#VALUE!</v>
      </c>
      <c r="AX47" s="145" t="e">
        <f>+AX46*AX23</f>
        <v>#VALUE!</v>
      </c>
      <c r="AY47" s="145" t="e">
        <f>+AY46*AY23</f>
        <v>#VALUE!</v>
      </c>
      <c r="AZ47" s="145" t="e">
        <f>+AZ46*AZ23</f>
        <v>#VALUE!</v>
      </c>
      <c r="BA47" s="145" t="e">
        <f>+BA46*BA23</f>
        <v>#VALUE!</v>
      </c>
      <c r="BB47" s="144" t="e">
        <f>SUM(E47:BA47)</f>
        <v>#VALUE!</v>
      </c>
    </row>
    <row r="48" spans="3:56" outlineLevel="1">
      <c r="C48" s="162"/>
      <c r="D48" s="161" t="s">
        <v>193</v>
      </c>
      <c r="E48" s="145" t="e">
        <f t="shared" ref="E48:Z48" si="31">+E47-E27</f>
        <v>#VALUE!</v>
      </c>
      <c r="F48" s="145" t="e">
        <f t="shared" si="31"/>
        <v>#VALUE!</v>
      </c>
      <c r="G48" s="145" t="e">
        <f t="shared" si="31"/>
        <v>#VALUE!</v>
      </c>
      <c r="H48" s="145" t="e">
        <f t="shared" si="31"/>
        <v>#VALUE!</v>
      </c>
      <c r="I48" s="145" t="e">
        <f t="shared" si="31"/>
        <v>#VALUE!</v>
      </c>
      <c r="J48" s="145" t="e">
        <f t="shared" si="31"/>
        <v>#VALUE!</v>
      </c>
      <c r="K48" s="145" t="e">
        <f t="shared" si="31"/>
        <v>#VALUE!</v>
      </c>
      <c r="L48" s="145" t="e">
        <f t="shared" si="31"/>
        <v>#VALUE!</v>
      </c>
      <c r="M48" s="145" t="e">
        <f t="shared" si="31"/>
        <v>#VALUE!</v>
      </c>
      <c r="N48" s="145" t="e">
        <f t="shared" si="31"/>
        <v>#VALUE!</v>
      </c>
      <c r="O48" s="145" t="e">
        <f t="shared" si="31"/>
        <v>#VALUE!</v>
      </c>
      <c r="P48" s="145" t="e">
        <f t="shared" si="31"/>
        <v>#VALUE!</v>
      </c>
      <c r="Q48" s="145" t="e">
        <f t="shared" si="31"/>
        <v>#VALUE!</v>
      </c>
      <c r="R48" s="145" t="e">
        <f t="shared" si="31"/>
        <v>#VALUE!</v>
      </c>
      <c r="S48" s="145" t="e">
        <f t="shared" si="31"/>
        <v>#VALUE!</v>
      </c>
      <c r="T48" s="145" t="e">
        <f t="shared" si="31"/>
        <v>#VALUE!</v>
      </c>
      <c r="U48" s="145" t="e">
        <f t="shared" si="31"/>
        <v>#VALUE!</v>
      </c>
      <c r="V48" s="145" t="e">
        <f t="shared" si="31"/>
        <v>#VALUE!</v>
      </c>
      <c r="W48" s="145" t="e">
        <f t="shared" si="31"/>
        <v>#VALUE!</v>
      </c>
      <c r="X48" s="145" t="e">
        <f t="shared" si="31"/>
        <v>#VALUE!</v>
      </c>
      <c r="Y48" s="145" t="e">
        <f t="shared" si="31"/>
        <v>#VALUE!</v>
      </c>
      <c r="Z48" s="145" t="e">
        <f t="shared" si="31"/>
        <v>#VALUE!</v>
      </c>
      <c r="AA48" s="145" t="e">
        <f t="shared" ref="AA48:BA48" si="32">+AA47-AA27</f>
        <v>#VALUE!</v>
      </c>
      <c r="AB48" s="145" t="e">
        <f t="shared" si="32"/>
        <v>#VALUE!</v>
      </c>
      <c r="AC48" s="145" t="e">
        <f t="shared" si="32"/>
        <v>#VALUE!</v>
      </c>
      <c r="AD48" s="145" t="e">
        <f t="shared" si="32"/>
        <v>#VALUE!</v>
      </c>
      <c r="AE48" s="145" t="e">
        <f t="shared" si="32"/>
        <v>#VALUE!</v>
      </c>
      <c r="AF48" s="145" t="e">
        <f t="shared" si="32"/>
        <v>#VALUE!</v>
      </c>
      <c r="AG48" s="145" t="e">
        <f t="shared" si="32"/>
        <v>#VALUE!</v>
      </c>
      <c r="AH48" s="145" t="e">
        <f t="shared" si="32"/>
        <v>#VALUE!</v>
      </c>
      <c r="AI48" s="145" t="e">
        <f t="shared" si="32"/>
        <v>#VALUE!</v>
      </c>
      <c r="AJ48" s="145" t="e">
        <f t="shared" si="32"/>
        <v>#VALUE!</v>
      </c>
      <c r="AK48" s="145" t="e">
        <f t="shared" si="32"/>
        <v>#VALUE!</v>
      </c>
      <c r="AL48" s="145" t="e">
        <f t="shared" si="32"/>
        <v>#VALUE!</v>
      </c>
      <c r="AM48" s="145" t="e">
        <f t="shared" si="32"/>
        <v>#VALUE!</v>
      </c>
      <c r="AN48" s="145" t="e">
        <f t="shared" si="32"/>
        <v>#VALUE!</v>
      </c>
      <c r="AO48" s="145" t="e">
        <f t="shared" si="32"/>
        <v>#VALUE!</v>
      </c>
      <c r="AP48" s="145" t="e">
        <f t="shared" si="32"/>
        <v>#VALUE!</v>
      </c>
      <c r="AQ48" s="145" t="e">
        <f t="shared" si="32"/>
        <v>#VALUE!</v>
      </c>
      <c r="AR48" s="145" t="e">
        <f t="shared" si="32"/>
        <v>#VALUE!</v>
      </c>
      <c r="AS48" s="145" t="e">
        <f t="shared" si="32"/>
        <v>#VALUE!</v>
      </c>
      <c r="AT48" s="145" t="e">
        <f t="shared" si="32"/>
        <v>#VALUE!</v>
      </c>
      <c r="AU48" s="145" t="e">
        <f t="shared" si="32"/>
        <v>#VALUE!</v>
      </c>
      <c r="AV48" s="145" t="e">
        <f t="shared" si="32"/>
        <v>#VALUE!</v>
      </c>
      <c r="AW48" s="145" t="e">
        <f t="shared" si="32"/>
        <v>#VALUE!</v>
      </c>
      <c r="AX48" s="145" t="e">
        <f t="shared" si="32"/>
        <v>#VALUE!</v>
      </c>
      <c r="AY48" s="145" t="e">
        <f t="shared" si="32"/>
        <v>#VALUE!</v>
      </c>
      <c r="AZ48" s="145" t="e">
        <f t="shared" si="32"/>
        <v>#VALUE!</v>
      </c>
      <c r="BA48" s="145" t="e">
        <f t="shared" si="32"/>
        <v>#VALUE!</v>
      </c>
      <c r="BB48" s="144"/>
    </row>
    <row r="49" spans="2:77" outlineLevel="1">
      <c r="C49" s="268" t="s">
        <v>194</v>
      </c>
      <c r="D49" s="267"/>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7"/>
    </row>
    <row r="50" spans="2:77" outlineLevel="1">
      <c r="C50" s="158" t="str">
        <f t="shared" ref="C50:D57" si="33">+C37</f>
        <v>Investeringskost 1</v>
      </c>
      <c r="D50" s="159" t="str">
        <f t="shared" si="33"/>
        <v>&lt;navn på investeringskostnad&gt;</v>
      </c>
      <c r="E50" s="111" t="e">
        <f>+E37*$E$23</f>
        <v>#VALUE!</v>
      </c>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44" t="e">
        <f>SUM(E50:BA50)</f>
        <v>#VALUE!</v>
      </c>
    </row>
    <row r="51" spans="2:77" outlineLevel="1">
      <c r="C51" s="158" t="str">
        <f t="shared" si="33"/>
        <v>Investeringskost 2</v>
      </c>
      <c r="D51" s="159">
        <f t="shared" si="33"/>
        <v>0</v>
      </c>
      <c r="E51" s="111">
        <f t="shared" ref="E51:E58" si="34">+E38*$E$23</f>
        <v>0</v>
      </c>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44">
        <f t="shared" ref="BB51:BB57" si="35">SUM(E51:BA51)</f>
        <v>0</v>
      </c>
    </row>
    <row r="52" spans="2:77" outlineLevel="1">
      <c r="C52" s="158" t="str">
        <f t="shared" si="33"/>
        <v>Investeringskost 3</v>
      </c>
      <c r="D52" s="159">
        <f t="shared" si="33"/>
        <v>0</v>
      </c>
      <c r="E52" s="111">
        <f t="shared" si="34"/>
        <v>0</v>
      </c>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44">
        <f t="shared" si="35"/>
        <v>0</v>
      </c>
    </row>
    <row r="53" spans="2:77" outlineLevel="1">
      <c r="C53" s="158" t="str">
        <f t="shared" si="33"/>
        <v>Driftsutgift 1 (per måned)</v>
      </c>
      <c r="D53" s="159" t="str">
        <f t="shared" si="33"/>
        <v>&lt;navn på driftsutgift&gt;</v>
      </c>
      <c r="E53" s="111">
        <f t="shared" si="34"/>
        <v>0</v>
      </c>
      <c r="F53" s="145" t="e">
        <f t="shared" ref="F53:Z53" si="36">+F40*F$23</f>
        <v>#VALUE!</v>
      </c>
      <c r="G53" s="145" t="e">
        <f t="shared" si="36"/>
        <v>#VALUE!</v>
      </c>
      <c r="H53" s="145" t="e">
        <f t="shared" si="36"/>
        <v>#VALUE!</v>
      </c>
      <c r="I53" s="145" t="e">
        <f t="shared" si="36"/>
        <v>#VALUE!</v>
      </c>
      <c r="J53" s="145" t="e">
        <f t="shared" si="36"/>
        <v>#VALUE!</v>
      </c>
      <c r="K53" s="145" t="e">
        <f t="shared" si="36"/>
        <v>#VALUE!</v>
      </c>
      <c r="L53" s="145" t="e">
        <f t="shared" si="36"/>
        <v>#VALUE!</v>
      </c>
      <c r="M53" s="145" t="e">
        <f t="shared" si="36"/>
        <v>#VALUE!</v>
      </c>
      <c r="N53" s="145" t="e">
        <f t="shared" si="36"/>
        <v>#VALUE!</v>
      </c>
      <c r="O53" s="145" t="e">
        <f t="shared" si="36"/>
        <v>#VALUE!</v>
      </c>
      <c r="P53" s="145" t="e">
        <f t="shared" si="36"/>
        <v>#VALUE!</v>
      </c>
      <c r="Q53" s="145" t="e">
        <f t="shared" si="36"/>
        <v>#VALUE!</v>
      </c>
      <c r="R53" s="145" t="e">
        <f t="shared" si="36"/>
        <v>#VALUE!</v>
      </c>
      <c r="S53" s="145" t="e">
        <f t="shared" si="36"/>
        <v>#VALUE!</v>
      </c>
      <c r="T53" s="145" t="e">
        <f t="shared" si="36"/>
        <v>#VALUE!</v>
      </c>
      <c r="U53" s="145" t="e">
        <f t="shared" si="36"/>
        <v>#VALUE!</v>
      </c>
      <c r="V53" s="145" t="e">
        <f t="shared" si="36"/>
        <v>#VALUE!</v>
      </c>
      <c r="W53" s="145" t="e">
        <f t="shared" si="36"/>
        <v>#VALUE!</v>
      </c>
      <c r="X53" s="145" t="e">
        <f t="shared" si="36"/>
        <v>#VALUE!</v>
      </c>
      <c r="Y53" s="145" t="e">
        <f t="shared" si="36"/>
        <v>#VALUE!</v>
      </c>
      <c r="Z53" s="145" t="e">
        <f t="shared" si="36"/>
        <v>#VALUE!</v>
      </c>
      <c r="AA53" s="145" t="e">
        <f t="shared" ref="AA53:AZ53" si="37">+AA40*AA$23</f>
        <v>#VALUE!</v>
      </c>
      <c r="AB53" s="145" t="e">
        <f t="shared" si="37"/>
        <v>#VALUE!</v>
      </c>
      <c r="AC53" s="145" t="e">
        <f t="shared" si="37"/>
        <v>#VALUE!</v>
      </c>
      <c r="AD53" s="145" t="e">
        <f t="shared" si="37"/>
        <v>#VALUE!</v>
      </c>
      <c r="AE53" s="145" t="e">
        <f t="shared" si="37"/>
        <v>#VALUE!</v>
      </c>
      <c r="AF53" s="145" t="e">
        <f t="shared" si="37"/>
        <v>#VALUE!</v>
      </c>
      <c r="AG53" s="145" t="e">
        <f t="shared" si="37"/>
        <v>#VALUE!</v>
      </c>
      <c r="AH53" s="145" t="e">
        <f t="shared" si="37"/>
        <v>#VALUE!</v>
      </c>
      <c r="AI53" s="145" t="e">
        <f t="shared" si="37"/>
        <v>#VALUE!</v>
      </c>
      <c r="AJ53" s="145" t="e">
        <f t="shared" si="37"/>
        <v>#VALUE!</v>
      </c>
      <c r="AK53" s="145" t="e">
        <f t="shared" si="37"/>
        <v>#VALUE!</v>
      </c>
      <c r="AL53" s="145" t="e">
        <f t="shared" si="37"/>
        <v>#VALUE!</v>
      </c>
      <c r="AM53" s="145" t="e">
        <f t="shared" si="37"/>
        <v>#VALUE!</v>
      </c>
      <c r="AN53" s="145" t="e">
        <f t="shared" si="37"/>
        <v>#VALUE!</v>
      </c>
      <c r="AO53" s="145" t="e">
        <f t="shared" si="37"/>
        <v>#VALUE!</v>
      </c>
      <c r="AP53" s="145" t="e">
        <f t="shared" si="37"/>
        <v>#VALUE!</v>
      </c>
      <c r="AQ53" s="145" t="e">
        <f t="shared" si="37"/>
        <v>#VALUE!</v>
      </c>
      <c r="AR53" s="145" t="e">
        <f t="shared" si="37"/>
        <v>#VALUE!</v>
      </c>
      <c r="AS53" s="145" t="e">
        <f t="shared" si="37"/>
        <v>#VALUE!</v>
      </c>
      <c r="AT53" s="145" t="e">
        <f t="shared" si="37"/>
        <v>#VALUE!</v>
      </c>
      <c r="AU53" s="145" t="e">
        <f t="shared" si="37"/>
        <v>#VALUE!</v>
      </c>
      <c r="AV53" s="145" t="e">
        <f t="shared" si="37"/>
        <v>#VALUE!</v>
      </c>
      <c r="AW53" s="145" t="e">
        <f t="shared" si="37"/>
        <v>#VALUE!</v>
      </c>
      <c r="AX53" s="145" t="e">
        <f t="shared" si="37"/>
        <v>#VALUE!</v>
      </c>
      <c r="AY53" s="145" t="e">
        <f t="shared" si="37"/>
        <v>#VALUE!</v>
      </c>
      <c r="AZ53" s="145" t="e">
        <f t="shared" si="37"/>
        <v>#VALUE!</v>
      </c>
      <c r="BA53" s="145" t="e">
        <f>+BA40*BA$23</f>
        <v>#VALUE!</v>
      </c>
      <c r="BB53" s="144" t="e">
        <f>SUM(E53:BA53)</f>
        <v>#VALUE!</v>
      </c>
    </row>
    <row r="54" spans="2:77" outlineLevel="1">
      <c r="C54" s="158" t="str">
        <f t="shared" si="33"/>
        <v>Driftsutgift 2 (per måned)</v>
      </c>
      <c r="D54" s="159">
        <f t="shared" si="33"/>
        <v>0</v>
      </c>
      <c r="E54" s="111">
        <f t="shared" si="34"/>
        <v>0</v>
      </c>
      <c r="F54" s="145">
        <f t="shared" ref="F54:Z54" si="38">+F41*F$23</f>
        <v>0</v>
      </c>
      <c r="G54" s="145">
        <f t="shared" si="38"/>
        <v>0</v>
      </c>
      <c r="H54" s="145">
        <f t="shared" si="38"/>
        <v>0</v>
      </c>
      <c r="I54" s="145">
        <f t="shared" si="38"/>
        <v>0</v>
      </c>
      <c r="J54" s="145">
        <f t="shared" si="38"/>
        <v>0</v>
      </c>
      <c r="K54" s="145">
        <f t="shared" si="38"/>
        <v>0</v>
      </c>
      <c r="L54" s="145">
        <f t="shared" si="38"/>
        <v>0</v>
      </c>
      <c r="M54" s="145">
        <f t="shared" si="38"/>
        <v>0</v>
      </c>
      <c r="N54" s="145">
        <f t="shared" si="38"/>
        <v>0</v>
      </c>
      <c r="O54" s="145">
        <f t="shared" si="38"/>
        <v>0</v>
      </c>
      <c r="P54" s="145">
        <f t="shared" si="38"/>
        <v>0</v>
      </c>
      <c r="Q54" s="145">
        <f t="shared" si="38"/>
        <v>0</v>
      </c>
      <c r="R54" s="145">
        <f t="shared" si="38"/>
        <v>0</v>
      </c>
      <c r="S54" s="145">
        <f t="shared" si="38"/>
        <v>0</v>
      </c>
      <c r="T54" s="145">
        <f t="shared" si="38"/>
        <v>0</v>
      </c>
      <c r="U54" s="145">
        <f t="shared" si="38"/>
        <v>0</v>
      </c>
      <c r="V54" s="145">
        <f t="shared" si="38"/>
        <v>0</v>
      </c>
      <c r="W54" s="145">
        <f t="shared" si="38"/>
        <v>0</v>
      </c>
      <c r="X54" s="145">
        <f t="shared" si="38"/>
        <v>0</v>
      </c>
      <c r="Y54" s="145">
        <f t="shared" si="38"/>
        <v>0</v>
      </c>
      <c r="Z54" s="145">
        <f t="shared" si="38"/>
        <v>0</v>
      </c>
      <c r="AA54" s="145">
        <f t="shared" ref="AA54:BA54" si="39">+AA41*AA$23</f>
        <v>0</v>
      </c>
      <c r="AB54" s="145">
        <f t="shared" si="39"/>
        <v>0</v>
      </c>
      <c r="AC54" s="145">
        <f t="shared" si="39"/>
        <v>0</v>
      </c>
      <c r="AD54" s="145">
        <f t="shared" si="39"/>
        <v>0</v>
      </c>
      <c r="AE54" s="145">
        <f t="shared" si="39"/>
        <v>0</v>
      </c>
      <c r="AF54" s="145">
        <f t="shared" si="39"/>
        <v>0</v>
      </c>
      <c r="AG54" s="145">
        <f t="shared" si="39"/>
        <v>0</v>
      </c>
      <c r="AH54" s="145">
        <f t="shared" si="39"/>
        <v>0</v>
      </c>
      <c r="AI54" s="145">
        <f t="shared" si="39"/>
        <v>0</v>
      </c>
      <c r="AJ54" s="145">
        <f t="shared" si="39"/>
        <v>0</v>
      </c>
      <c r="AK54" s="145">
        <f t="shared" si="39"/>
        <v>0</v>
      </c>
      <c r="AL54" s="145">
        <f t="shared" si="39"/>
        <v>0</v>
      </c>
      <c r="AM54" s="145">
        <f t="shared" si="39"/>
        <v>0</v>
      </c>
      <c r="AN54" s="145">
        <f t="shared" si="39"/>
        <v>0</v>
      </c>
      <c r="AO54" s="145">
        <f t="shared" si="39"/>
        <v>0</v>
      </c>
      <c r="AP54" s="145">
        <f t="shared" si="39"/>
        <v>0</v>
      </c>
      <c r="AQ54" s="145">
        <f t="shared" si="39"/>
        <v>0</v>
      </c>
      <c r="AR54" s="145">
        <f t="shared" si="39"/>
        <v>0</v>
      </c>
      <c r="AS54" s="145">
        <f t="shared" si="39"/>
        <v>0</v>
      </c>
      <c r="AT54" s="145">
        <f t="shared" si="39"/>
        <v>0</v>
      </c>
      <c r="AU54" s="145">
        <f t="shared" si="39"/>
        <v>0</v>
      </c>
      <c r="AV54" s="145">
        <f t="shared" si="39"/>
        <v>0</v>
      </c>
      <c r="AW54" s="145">
        <f t="shared" si="39"/>
        <v>0</v>
      </c>
      <c r="AX54" s="145">
        <f t="shared" si="39"/>
        <v>0</v>
      </c>
      <c r="AY54" s="145">
        <f t="shared" si="39"/>
        <v>0</v>
      </c>
      <c r="AZ54" s="145">
        <f t="shared" si="39"/>
        <v>0</v>
      </c>
      <c r="BA54" s="145">
        <f t="shared" si="39"/>
        <v>0</v>
      </c>
      <c r="BB54" s="144">
        <f t="shared" si="35"/>
        <v>0</v>
      </c>
    </row>
    <row r="55" spans="2:77" outlineLevel="1">
      <c r="C55" s="158" t="str">
        <f t="shared" si="33"/>
        <v>Driftsutgift 3 (per måned)</v>
      </c>
      <c r="D55" s="159">
        <f t="shared" si="33"/>
        <v>0</v>
      </c>
      <c r="E55" s="111">
        <f t="shared" si="34"/>
        <v>0</v>
      </c>
      <c r="F55" s="145">
        <f t="shared" ref="F55:Z55" si="40">+F42*F$23</f>
        <v>0</v>
      </c>
      <c r="G55" s="145">
        <f t="shared" si="40"/>
        <v>0</v>
      </c>
      <c r="H55" s="145">
        <f t="shared" si="40"/>
        <v>0</v>
      </c>
      <c r="I55" s="145">
        <f t="shared" si="40"/>
        <v>0</v>
      </c>
      <c r="J55" s="145">
        <f t="shared" si="40"/>
        <v>0</v>
      </c>
      <c r="K55" s="145">
        <f t="shared" si="40"/>
        <v>0</v>
      </c>
      <c r="L55" s="145">
        <f t="shared" si="40"/>
        <v>0</v>
      </c>
      <c r="M55" s="145">
        <f t="shared" si="40"/>
        <v>0</v>
      </c>
      <c r="N55" s="145">
        <f t="shared" si="40"/>
        <v>0</v>
      </c>
      <c r="O55" s="145">
        <f t="shared" si="40"/>
        <v>0</v>
      </c>
      <c r="P55" s="145">
        <f t="shared" si="40"/>
        <v>0</v>
      </c>
      <c r="Q55" s="145">
        <f t="shared" si="40"/>
        <v>0</v>
      </c>
      <c r="R55" s="145">
        <f t="shared" si="40"/>
        <v>0</v>
      </c>
      <c r="S55" s="145">
        <f t="shared" si="40"/>
        <v>0</v>
      </c>
      <c r="T55" s="145">
        <f t="shared" si="40"/>
        <v>0</v>
      </c>
      <c r="U55" s="145">
        <f t="shared" si="40"/>
        <v>0</v>
      </c>
      <c r="V55" s="145">
        <f t="shared" si="40"/>
        <v>0</v>
      </c>
      <c r="W55" s="145">
        <f t="shared" si="40"/>
        <v>0</v>
      </c>
      <c r="X55" s="145">
        <f t="shared" si="40"/>
        <v>0</v>
      </c>
      <c r="Y55" s="145">
        <f t="shared" si="40"/>
        <v>0</v>
      </c>
      <c r="Z55" s="145">
        <f t="shared" si="40"/>
        <v>0</v>
      </c>
      <c r="AA55" s="145">
        <f t="shared" ref="AA55:BA55" si="41">+AA42*AA$23</f>
        <v>0</v>
      </c>
      <c r="AB55" s="145">
        <f t="shared" si="41"/>
        <v>0</v>
      </c>
      <c r="AC55" s="145">
        <f t="shared" si="41"/>
        <v>0</v>
      </c>
      <c r="AD55" s="145">
        <f t="shared" si="41"/>
        <v>0</v>
      </c>
      <c r="AE55" s="145">
        <f t="shared" si="41"/>
        <v>0</v>
      </c>
      <c r="AF55" s="145">
        <f t="shared" si="41"/>
        <v>0</v>
      </c>
      <c r="AG55" s="145">
        <f t="shared" si="41"/>
        <v>0</v>
      </c>
      <c r="AH55" s="145">
        <f t="shared" si="41"/>
        <v>0</v>
      </c>
      <c r="AI55" s="145">
        <f t="shared" si="41"/>
        <v>0</v>
      </c>
      <c r="AJ55" s="145">
        <f t="shared" si="41"/>
        <v>0</v>
      </c>
      <c r="AK55" s="145">
        <f t="shared" si="41"/>
        <v>0</v>
      </c>
      <c r="AL55" s="145">
        <f t="shared" si="41"/>
        <v>0</v>
      </c>
      <c r="AM55" s="145">
        <f t="shared" si="41"/>
        <v>0</v>
      </c>
      <c r="AN55" s="145">
        <f t="shared" si="41"/>
        <v>0</v>
      </c>
      <c r="AO55" s="145">
        <f t="shared" si="41"/>
        <v>0</v>
      </c>
      <c r="AP55" s="145">
        <f t="shared" si="41"/>
        <v>0</v>
      </c>
      <c r="AQ55" s="145">
        <f t="shared" si="41"/>
        <v>0</v>
      </c>
      <c r="AR55" s="145">
        <f t="shared" si="41"/>
        <v>0</v>
      </c>
      <c r="AS55" s="145">
        <f t="shared" si="41"/>
        <v>0</v>
      </c>
      <c r="AT55" s="145">
        <f t="shared" si="41"/>
        <v>0</v>
      </c>
      <c r="AU55" s="145">
        <f t="shared" si="41"/>
        <v>0</v>
      </c>
      <c r="AV55" s="145">
        <f t="shared" si="41"/>
        <v>0</v>
      </c>
      <c r="AW55" s="145">
        <f t="shared" si="41"/>
        <v>0</v>
      </c>
      <c r="AX55" s="145">
        <f t="shared" si="41"/>
        <v>0</v>
      </c>
      <c r="AY55" s="145">
        <f t="shared" si="41"/>
        <v>0</v>
      </c>
      <c r="AZ55" s="145">
        <f t="shared" si="41"/>
        <v>0</v>
      </c>
      <c r="BA55" s="145">
        <f t="shared" si="41"/>
        <v>0</v>
      </c>
      <c r="BB55" s="144">
        <f t="shared" si="35"/>
        <v>0</v>
      </c>
    </row>
    <row r="56" spans="2:77" outlineLevel="1">
      <c r="C56" s="158" t="str">
        <f t="shared" si="33"/>
        <v>Driftsutgift 4 (per måned)</v>
      </c>
      <c r="D56" s="159">
        <f t="shared" si="33"/>
        <v>0</v>
      </c>
      <c r="E56" s="111">
        <f t="shared" si="34"/>
        <v>0</v>
      </c>
      <c r="F56" s="145">
        <f t="shared" ref="F56:Z56" si="42">+F43*F$23</f>
        <v>0</v>
      </c>
      <c r="G56" s="145">
        <f t="shared" si="42"/>
        <v>0</v>
      </c>
      <c r="H56" s="145">
        <f t="shared" si="42"/>
        <v>0</v>
      </c>
      <c r="I56" s="145">
        <f t="shared" si="42"/>
        <v>0</v>
      </c>
      <c r="J56" s="145">
        <f t="shared" si="42"/>
        <v>0</v>
      </c>
      <c r="K56" s="145">
        <f t="shared" si="42"/>
        <v>0</v>
      </c>
      <c r="L56" s="145">
        <f t="shared" si="42"/>
        <v>0</v>
      </c>
      <c r="M56" s="145">
        <f t="shared" si="42"/>
        <v>0</v>
      </c>
      <c r="N56" s="145">
        <f t="shared" si="42"/>
        <v>0</v>
      </c>
      <c r="O56" s="145">
        <f t="shared" si="42"/>
        <v>0</v>
      </c>
      <c r="P56" s="145">
        <f t="shared" si="42"/>
        <v>0</v>
      </c>
      <c r="Q56" s="145">
        <f t="shared" si="42"/>
        <v>0</v>
      </c>
      <c r="R56" s="145">
        <f t="shared" si="42"/>
        <v>0</v>
      </c>
      <c r="S56" s="145">
        <f t="shared" si="42"/>
        <v>0</v>
      </c>
      <c r="T56" s="145">
        <f t="shared" si="42"/>
        <v>0</v>
      </c>
      <c r="U56" s="145">
        <f t="shared" si="42"/>
        <v>0</v>
      </c>
      <c r="V56" s="145">
        <f t="shared" si="42"/>
        <v>0</v>
      </c>
      <c r="W56" s="145">
        <f t="shared" si="42"/>
        <v>0</v>
      </c>
      <c r="X56" s="145">
        <f t="shared" si="42"/>
        <v>0</v>
      </c>
      <c r="Y56" s="145">
        <f t="shared" si="42"/>
        <v>0</v>
      </c>
      <c r="Z56" s="145">
        <f t="shared" si="42"/>
        <v>0</v>
      </c>
      <c r="AA56" s="145">
        <f t="shared" ref="AA56:BA56" si="43">+AA43*AA$23</f>
        <v>0</v>
      </c>
      <c r="AB56" s="145">
        <f t="shared" si="43"/>
        <v>0</v>
      </c>
      <c r="AC56" s="145">
        <f t="shared" si="43"/>
        <v>0</v>
      </c>
      <c r="AD56" s="145">
        <f t="shared" si="43"/>
        <v>0</v>
      </c>
      <c r="AE56" s="145">
        <f t="shared" si="43"/>
        <v>0</v>
      </c>
      <c r="AF56" s="145">
        <f t="shared" si="43"/>
        <v>0</v>
      </c>
      <c r="AG56" s="145">
        <f t="shared" si="43"/>
        <v>0</v>
      </c>
      <c r="AH56" s="145">
        <f t="shared" si="43"/>
        <v>0</v>
      </c>
      <c r="AI56" s="145">
        <f t="shared" si="43"/>
        <v>0</v>
      </c>
      <c r="AJ56" s="145">
        <f t="shared" si="43"/>
        <v>0</v>
      </c>
      <c r="AK56" s="145">
        <f t="shared" si="43"/>
        <v>0</v>
      </c>
      <c r="AL56" s="145">
        <f t="shared" si="43"/>
        <v>0</v>
      </c>
      <c r="AM56" s="145">
        <f t="shared" si="43"/>
        <v>0</v>
      </c>
      <c r="AN56" s="145">
        <f t="shared" si="43"/>
        <v>0</v>
      </c>
      <c r="AO56" s="145">
        <f t="shared" si="43"/>
        <v>0</v>
      </c>
      <c r="AP56" s="145">
        <f t="shared" si="43"/>
        <v>0</v>
      </c>
      <c r="AQ56" s="145">
        <f t="shared" si="43"/>
        <v>0</v>
      </c>
      <c r="AR56" s="145">
        <f t="shared" si="43"/>
        <v>0</v>
      </c>
      <c r="AS56" s="145">
        <f t="shared" si="43"/>
        <v>0</v>
      </c>
      <c r="AT56" s="145">
        <f t="shared" si="43"/>
        <v>0</v>
      </c>
      <c r="AU56" s="145">
        <f t="shared" si="43"/>
        <v>0</v>
      </c>
      <c r="AV56" s="145">
        <f t="shared" si="43"/>
        <v>0</v>
      </c>
      <c r="AW56" s="145">
        <f t="shared" si="43"/>
        <v>0</v>
      </c>
      <c r="AX56" s="145">
        <f t="shared" si="43"/>
        <v>0</v>
      </c>
      <c r="AY56" s="145">
        <f t="shared" si="43"/>
        <v>0</v>
      </c>
      <c r="AZ56" s="145">
        <f t="shared" si="43"/>
        <v>0</v>
      </c>
      <c r="BA56" s="145">
        <f t="shared" si="43"/>
        <v>0</v>
      </c>
      <c r="BB56" s="144">
        <f t="shared" si="35"/>
        <v>0</v>
      </c>
    </row>
    <row r="57" spans="2:77" outlineLevel="1">
      <c r="C57" s="158" t="str">
        <f t="shared" si="33"/>
        <v>Driftsutgift 5 (per måned)</v>
      </c>
      <c r="D57" s="159">
        <f t="shared" si="33"/>
        <v>0</v>
      </c>
      <c r="E57" s="111">
        <f t="shared" si="34"/>
        <v>0</v>
      </c>
      <c r="F57" s="145">
        <f t="shared" ref="F57:Z57" si="44">+F44*F$23</f>
        <v>0</v>
      </c>
      <c r="G57" s="145">
        <f t="shared" si="44"/>
        <v>0</v>
      </c>
      <c r="H57" s="145">
        <f t="shared" si="44"/>
        <v>0</v>
      </c>
      <c r="I57" s="145">
        <f t="shared" si="44"/>
        <v>0</v>
      </c>
      <c r="J57" s="145">
        <f t="shared" si="44"/>
        <v>0</v>
      </c>
      <c r="K57" s="145">
        <f t="shared" si="44"/>
        <v>0</v>
      </c>
      <c r="L57" s="145">
        <f t="shared" si="44"/>
        <v>0</v>
      </c>
      <c r="M57" s="145">
        <f t="shared" si="44"/>
        <v>0</v>
      </c>
      <c r="N57" s="145">
        <f t="shared" si="44"/>
        <v>0</v>
      </c>
      <c r="O57" s="145">
        <f t="shared" si="44"/>
        <v>0</v>
      </c>
      <c r="P57" s="145">
        <f t="shared" si="44"/>
        <v>0</v>
      </c>
      <c r="Q57" s="145">
        <f t="shared" si="44"/>
        <v>0</v>
      </c>
      <c r="R57" s="145">
        <f t="shared" si="44"/>
        <v>0</v>
      </c>
      <c r="S57" s="145">
        <f t="shared" si="44"/>
        <v>0</v>
      </c>
      <c r="T57" s="145">
        <f t="shared" si="44"/>
        <v>0</v>
      </c>
      <c r="U57" s="145">
        <f t="shared" si="44"/>
        <v>0</v>
      </c>
      <c r="V57" s="145">
        <f t="shared" si="44"/>
        <v>0</v>
      </c>
      <c r="W57" s="145">
        <f t="shared" si="44"/>
        <v>0</v>
      </c>
      <c r="X57" s="145">
        <f t="shared" si="44"/>
        <v>0</v>
      </c>
      <c r="Y57" s="145">
        <f t="shared" si="44"/>
        <v>0</v>
      </c>
      <c r="Z57" s="145">
        <f t="shared" si="44"/>
        <v>0</v>
      </c>
      <c r="AA57" s="145">
        <f t="shared" ref="AA57:BA57" si="45">+AA44*AA$23</f>
        <v>0</v>
      </c>
      <c r="AB57" s="145">
        <f t="shared" si="45"/>
        <v>0</v>
      </c>
      <c r="AC57" s="145">
        <f t="shared" si="45"/>
        <v>0</v>
      </c>
      <c r="AD57" s="145">
        <f t="shared" si="45"/>
        <v>0</v>
      </c>
      <c r="AE57" s="145">
        <f t="shared" si="45"/>
        <v>0</v>
      </c>
      <c r="AF57" s="145">
        <f t="shared" si="45"/>
        <v>0</v>
      </c>
      <c r="AG57" s="145">
        <f t="shared" si="45"/>
        <v>0</v>
      </c>
      <c r="AH57" s="145">
        <f t="shared" si="45"/>
        <v>0</v>
      </c>
      <c r="AI57" s="145">
        <f t="shared" si="45"/>
        <v>0</v>
      </c>
      <c r="AJ57" s="145">
        <f t="shared" si="45"/>
        <v>0</v>
      </c>
      <c r="AK57" s="145">
        <f t="shared" si="45"/>
        <v>0</v>
      </c>
      <c r="AL57" s="145">
        <f t="shared" si="45"/>
        <v>0</v>
      </c>
      <c r="AM57" s="145">
        <f t="shared" si="45"/>
        <v>0</v>
      </c>
      <c r="AN57" s="145">
        <f t="shared" si="45"/>
        <v>0</v>
      </c>
      <c r="AO57" s="145">
        <f t="shared" si="45"/>
        <v>0</v>
      </c>
      <c r="AP57" s="145">
        <f t="shared" si="45"/>
        <v>0</v>
      </c>
      <c r="AQ57" s="145">
        <f t="shared" si="45"/>
        <v>0</v>
      </c>
      <c r="AR57" s="145">
        <f t="shared" si="45"/>
        <v>0</v>
      </c>
      <c r="AS57" s="145">
        <f t="shared" si="45"/>
        <v>0</v>
      </c>
      <c r="AT57" s="145">
        <f t="shared" si="45"/>
        <v>0</v>
      </c>
      <c r="AU57" s="145">
        <f t="shared" si="45"/>
        <v>0</v>
      </c>
      <c r="AV57" s="145">
        <f t="shared" si="45"/>
        <v>0</v>
      </c>
      <c r="AW57" s="145">
        <f t="shared" si="45"/>
        <v>0</v>
      </c>
      <c r="AX57" s="145">
        <f t="shared" si="45"/>
        <v>0</v>
      </c>
      <c r="AY57" s="145">
        <f t="shared" si="45"/>
        <v>0</v>
      </c>
      <c r="AZ57" s="145">
        <f t="shared" si="45"/>
        <v>0</v>
      </c>
      <c r="BA57" s="145">
        <f t="shared" si="45"/>
        <v>0</v>
      </c>
      <c r="BB57" s="144">
        <f t="shared" si="35"/>
        <v>0</v>
      </c>
    </row>
    <row r="58" spans="2:77" outlineLevel="1">
      <c r="C58" s="158" t="str">
        <f>C21</f>
        <v>Avhendingskostnader/restverdier</v>
      </c>
      <c r="D58" s="159" t="str">
        <f>D21</f>
        <v>&lt;navn på avhendinskostnad eller restverdi&gt;</v>
      </c>
      <c r="E58" s="111">
        <f t="shared" si="34"/>
        <v>0</v>
      </c>
      <c r="F58" s="145">
        <f>+F45*F$23</f>
        <v>0</v>
      </c>
      <c r="G58" s="145">
        <f t="shared" ref="G58:Y58" si="46">+G45*G$23</f>
        <v>0</v>
      </c>
      <c r="H58" s="145">
        <f t="shared" si="46"/>
        <v>0</v>
      </c>
      <c r="I58" s="145">
        <f t="shared" si="46"/>
        <v>0</v>
      </c>
      <c r="J58" s="145">
        <f t="shared" si="46"/>
        <v>0</v>
      </c>
      <c r="K58" s="145">
        <f t="shared" si="46"/>
        <v>0</v>
      </c>
      <c r="L58" s="145">
        <f t="shared" si="46"/>
        <v>0</v>
      </c>
      <c r="M58" s="145">
        <f t="shared" si="46"/>
        <v>0</v>
      </c>
      <c r="N58" s="145">
        <f t="shared" si="46"/>
        <v>0</v>
      </c>
      <c r="O58" s="145">
        <f t="shared" si="46"/>
        <v>0</v>
      </c>
      <c r="P58" s="145">
        <f t="shared" si="46"/>
        <v>0</v>
      </c>
      <c r="Q58" s="145">
        <f t="shared" si="46"/>
        <v>0</v>
      </c>
      <c r="R58" s="145">
        <f t="shared" si="46"/>
        <v>0</v>
      </c>
      <c r="S58" s="145">
        <f t="shared" si="46"/>
        <v>0</v>
      </c>
      <c r="T58" s="145">
        <f t="shared" si="46"/>
        <v>0</v>
      </c>
      <c r="U58" s="145">
        <f t="shared" si="46"/>
        <v>0</v>
      </c>
      <c r="V58" s="145">
        <f t="shared" si="46"/>
        <v>0</v>
      </c>
      <c r="W58" s="145">
        <f t="shared" si="46"/>
        <v>0</v>
      </c>
      <c r="X58" s="145">
        <f t="shared" si="46"/>
        <v>0</v>
      </c>
      <c r="Y58" s="145">
        <f t="shared" si="46"/>
        <v>0</v>
      </c>
      <c r="Z58" s="145">
        <f>+Z45*Z$23</f>
        <v>0</v>
      </c>
      <c r="AA58" s="145">
        <f>+AA45*AA$23</f>
        <v>0</v>
      </c>
      <c r="AB58" s="145">
        <f t="shared" ref="AB58:AZ58" si="47">+AB45*AB$23</f>
        <v>0</v>
      </c>
      <c r="AC58" s="145">
        <f t="shared" si="47"/>
        <v>0</v>
      </c>
      <c r="AD58" s="145">
        <f t="shared" si="47"/>
        <v>0</v>
      </c>
      <c r="AE58" s="145">
        <f t="shared" si="47"/>
        <v>0</v>
      </c>
      <c r="AF58" s="145">
        <f t="shared" si="47"/>
        <v>0</v>
      </c>
      <c r="AG58" s="145">
        <f t="shared" si="47"/>
        <v>0</v>
      </c>
      <c r="AH58" s="145">
        <f t="shared" si="47"/>
        <v>0</v>
      </c>
      <c r="AI58" s="145">
        <f t="shared" si="47"/>
        <v>0</v>
      </c>
      <c r="AJ58" s="145">
        <f t="shared" si="47"/>
        <v>0</v>
      </c>
      <c r="AK58" s="145">
        <f t="shared" si="47"/>
        <v>0</v>
      </c>
      <c r="AL58" s="145">
        <f t="shared" si="47"/>
        <v>0</v>
      </c>
      <c r="AM58" s="145">
        <f t="shared" si="47"/>
        <v>0</v>
      </c>
      <c r="AN58" s="145">
        <f t="shared" si="47"/>
        <v>0</v>
      </c>
      <c r="AO58" s="145">
        <f t="shared" si="47"/>
        <v>0</v>
      </c>
      <c r="AP58" s="145">
        <f t="shared" si="47"/>
        <v>0</v>
      </c>
      <c r="AQ58" s="145">
        <f t="shared" si="47"/>
        <v>0</v>
      </c>
      <c r="AR58" s="145">
        <f t="shared" si="47"/>
        <v>0</v>
      </c>
      <c r="AS58" s="145">
        <f t="shared" si="47"/>
        <v>0</v>
      </c>
      <c r="AT58" s="145">
        <f t="shared" si="47"/>
        <v>0</v>
      </c>
      <c r="AU58" s="145">
        <f t="shared" si="47"/>
        <v>0</v>
      </c>
      <c r="AV58" s="145">
        <f t="shared" si="47"/>
        <v>0</v>
      </c>
      <c r="AW58" s="145">
        <f t="shared" si="47"/>
        <v>0</v>
      </c>
      <c r="AX58" s="145">
        <f t="shared" si="47"/>
        <v>0</v>
      </c>
      <c r="AY58" s="145">
        <f t="shared" si="47"/>
        <v>0</v>
      </c>
      <c r="AZ58" s="145">
        <f t="shared" si="47"/>
        <v>0</v>
      </c>
      <c r="BA58" s="145">
        <f>+BA45*BA$23</f>
        <v>0</v>
      </c>
      <c r="BB58" s="144">
        <f>SUM(E58:BA58)</f>
        <v>0</v>
      </c>
    </row>
    <row r="59" spans="2:77" outlineLevel="1">
      <c r="C59" s="160"/>
      <c r="D59" s="161" t="s">
        <v>195</v>
      </c>
      <c r="E59" s="145" t="e">
        <f>SUM(E50:E58)</f>
        <v>#VALUE!</v>
      </c>
      <c r="F59" s="145" t="e">
        <f>SUM(F50:F58)</f>
        <v>#VALUE!</v>
      </c>
      <c r="G59" s="145" t="e">
        <f t="shared" ref="G59:X59" si="48">SUM(G50:G58)</f>
        <v>#VALUE!</v>
      </c>
      <c r="H59" s="145" t="e">
        <f t="shared" si="48"/>
        <v>#VALUE!</v>
      </c>
      <c r="I59" s="145" t="e">
        <f>SUM(I50:I58)</f>
        <v>#VALUE!</v>
      </c>
      <c r="J59" s="145" t="e">
        <f t="shared" si="48"/>
        <v>#VALUE!</v>
      </c>
      <c r="K59" s="145" t="e">
        <f t="shared" si="48"/>
        <v>#VALUE!</v>
      </c>
      <c r="L59" s="145" t="e">
        <f t="shared" si="48"/>
        <v>#VALUE!</v>
      </c>
      <c r="M59" s="145" t="e">
        <f t="shared" si="48"/>
        <v>#VALUE!</v>
      </c>
      <c r="N59" s="145" t="e">
        <f t="shared" si="48"/>
        <v>#VALUE!</v>
      </c>
      <c r="O59" s="145" t="e">
        <f t="shared" si="48"/>
        <v>#VALUE!</v>
      </c>
      <c r="P59" s="145" t="e">
        <f t="shared" si="48"/>
        <v>#VALUE!</v>
      </c>
      <c r="Q59" s="145" t="e">
        <f t="shared" si="48"/>
        <v>#VALUE!</v>
      </c>
      <c r="R59" s="145" t="e">
        <f t="shared" si="48"/>
        <v>#VALUE!</v>
      </c>
      <c r="S59" s="145" t="e">
        <f t="shared" si="48"/>
        <v>#VALUE!</v>
      </c>
      <c r="T59" s="145" t="e">
        <f t="shared" si="48"/>
        <v>#VALUE!</v>
      </c>
      <c r="U59" s="145" t="e">
        <f t="shared" si="48"/>
        <v>#VALUE!</v>
      </c>
      <c r="V59" s="145" t="e">
        <f t="shared" si="48"/>
        <v>#VALUE!</v>
      </c>
      <c r="W59" s="145" t="e">
        <f t="shared" si="48"/>
        <v>#VALUE!</v>
      </c>
      <c r="X59" s="145" t="e">
        <f t="shared" si="48"/>
        <v>#VALUE!</v>
      </c>
      <c r="Y59" s="145" t="e">
        <f>SUM(Y50:Y58)</f>
        <v>#VALUE!</v>
      </c>
      <c r="Z59" s="145" t="e">
        <f>SUM(Z50:Z58)</f>
        <v>#VALUE!</v>
      </c>
      <c r="AA59" s="145" t="e">
        <f>SUM(AA50:AA58)</f>
        <v>#VALUE!</v>
      </c>
      <c r="AB59" s="145" t="e">
        <f t="shared" ref="AB59:BA59" si="49">SUM(AB50:AB58)</f>
        <v>#VALUE!</v>
      </c>
      <c r="AC59" s="145" t="e">
        <f t="shared" si="49"/>
        <v>#VALUE!</v>
      </c>
      <c r="AD59" s="145" t="e">
        <f t="shared" si="49"/>
        <v>#VALUE!</v>
      </c>
      <c r="AE59" s="145" t="e">
        <f t="shared" si="49"/>
        <v>#VALUE!</v>
      </c>
      <c r="AF59" s="145" t="e">
        <f t="shared" si="49"/>
        <v>#VALUE!</v>
      </c>
      <c r="AG59" s="145" t="e">
        <f t="shared" si="49"/>
        <v>#VALUE!</v>
      </c>
      <c r="AH59" s="145" t="e">
        <f t="shared" si="49"/>
        <v>#VALUE!</v>
      </c>
      <c r="AI59" s="145" t="e">
        <f t="shared" si="49"/>
        <v>#VALUE!</v>
      </c>
      <c r="AJ59" s="145" t="e">
        <f t="shared" si="49"/>
        <v>#VALUE!</v>
      </c>
      <c r="AK59" s="145" t="e">
        <f t="shared" si="49"/>
        <v>#VALUE!</v>
      </c>
      <c r="AL59" s="145" t="e">
        <f t="shared" si="49"/>
        <v>#VALUE!</v>
      </c>
      <c r="AM59" s="145" t="e">
        <f t="shared" si="49"/>
        <v>#VALUE!</v>
      </c>
      <c r="AN59" s="145" t="e">
        <f t="shared" si="49"/>
        <v>#VALUE!</v>
      </c>
      <c r="AO59" s="145" t="e">
        <f t="shared" si="49"/>
        <v>#VALUE!</v>
      </c>
      <c r="AP59" s="145" t="e">
        <f t="shared" si="49"/>
        <v>#VALUE!</v>
      </c>
      <c r="AQ59" s="145" t="e">
        <f t="shared" si="49"/>
        <v>#VALUE!</v>
      </c>
      <c r="AR59" s="145" t="e">
        <f t="shared" si="49"/>
        <v>#VALUE!</v>
      </c>
      <c r="AS59" s="145" t="e">
        <f t="shared" si="49"/>
        <v>#VALUE!</v>
      </c>
      <c r="AT59" s="145" t="e">
        <f t="shared" si="49"/>
        <v>#VALUE!</v>
      </c>
      <c r="AU59" s="145" t="e">
        <f t="shared" si="49"/>
        <v>#VALUE!</v>
      </c>
      <c r="AV59" s="145" t="e">
        <f t="shared" si="49"/>
        <v>#VALUE!</v>
      </c>
      <c r="AW59" s="145" t="e">
        <f t="shared" si="49"/>
        <v>#VALUE!</v>
      </c>
      <c r="AX59" s="145" t="e">
        <f t="shared" si="49"/>
        <v>#VALUE!</v>
      </c>
      <c r="AY59" s="145" t="e">
        <f t="shared" si="49"/>
        <v>#VALUE!</v>
      </c>
      <c r="AZ59" s="145" t="e">
        <f t="shared" si="49"/>
        <v>#VALUE!</v>
      </c>
      <c r="BA59" s="145" t="e">
        <f t="shared" si="49"/>
        <v>#VALUE!</v>
      </c>
      <c r="BB59" s="144" t="e">
        <f>SUM(E59:BA59)</f>
        <v>#VALUE!</v>
      </c>
    </row>
    <row r="60" spans="2:77" outlineLevel="1">
      <c r="C60" s="163"/>
      <c r="D60" s="164" t="str">
        <f>+D48</f>
        <v>Kontroll</v>
      </c>
      <c r="E60" s="148" t="e">
        <f>+E59-E47</f>
        <v>#VALUE!</v>
      </c>
      <c r="F60" s="148" t="e">
        <f t="shared" ref="F60:X60" si="50">+F59-F27</f>
        <v>#VALUE!</v>
      </c>
      <c r="G60" s="148" t="e">
        <f t="shared" si="50"/>
        <v>#VALUE!</v>
      </c>
      <c r="H60" s="148" t="e">
        <f t="shared" si="50"/>
        <v>#VALUE!</v>
      </c>
      <c r="I60" s="148" t="e">
        <f>+I59-I27</f>
        <v>#VALUE!</v>
      </c>
      <c r="J60" s="148" t="e">
        <f t="shared" si="50"/>
        <v>#VALUE!</v>
      </c>
      <c r="K60" s="148" t="e">
        <f t="shared" si="50"/>
        <v>#VALUE!</v>
      </c>
      <c r="L60" s="148" t="e">
        <f t="shared" si="50"/>
        <v>#VALUE!</v>
      </c>
      <c r="M60" s="148" t="e">
        <f t="shared" si="50"/>
        <v>#VALUE!</v>
      </c>
      <c r="N60" s="148" t="e">
        <f t="shared" si="50"/>
        <v>#VALUE!</v>
      </c>
      <c r="O60" s="148" t="e">
        <f t="shared" si="50"/>
        <v>#VALUE!</v>
      </c>
      <c r="P60" s="148" t="e">
        <f t="shared" si="50"/>
        <v>#VALUE!</v>
      </c>
      <c r="Q60" s="148" t="e">
        <f t="shared" si="50"/>
        <v>#VALUE!</v>
      </c>
      <c r="R60" s="148" t="e">
        <f t="shared" si="50"/>
        <v>#VALUE!</v>
      </c>
      <c r="S60" s="148" t="e">
        <f t="shared" si="50"/>
        <v>#VALUE!</v>
      </c>
      <c r="T60" s="148" t="e">
        <f t="shared" si="50"/>
        <v>#VALUE!</v>
      </c>
      <c r="U60" s="148" t="e">
        <f t="shared" si="50"/>
        <v>#VALUE!</v>
      </c>
      <c r="V60" s="148" t="e">
        <f t="shared" si="50"/>
        <v>#VALUE!</v>
      </c>
      <c r="W60" s="148" t="e">
        <f t="shared" si="50"/>
        <v>#VALUE!</v>
      </c>
      <c r="X60" s="148" t="e">
        <f t="shared" si="50"/>
        <v>#VALUE!</v>
      </c>
      <c r="Y60" s="148" t="e">
        <f>+Y59-Y27</f>
        <v>#VALUE!</v>
      </c>
      <c r="Z60" s="148" t="e">
        <f>+Z59-Z27</f>
        <v>#VALUE!</v>
      </c>
      <c r="AA60" s="148" t="e">
        <f>+AA59-AA27</f>
        <v>#VALUE!</v>
      </c>
      <c r="AB60" s="148" t="e">
        <f t="shared" ref="AB60:BA60" si="51">+AB59-AB27</f>
        <v>#VALUE!</v>
      </c>
      <c r="AC60" s="148" t="e">
        <f t="shared" si="51"/>
        <v>#VALUE!</v>
      </c>
      <c r="AD60" s="148" t="e">
        <f t="shared" si="51"/>
        <v>#VALUE!</v>
      </c>
      <c r="AE60" s="148" t="e">
        <f t="shared" si="51"/>
        <v>#VALUE!</v>
      </c>
      <c r="AF60" s="148" t="e">
        <f t="shared" si="51"/>
        <v>#VALUE!</v>
      </c>
      <c r="AG60" s="148" t="e">
        <f t="shared" si="51"/>
        <v>#VALUE!</v>
      </c>
      <c r="AH60" s="148" t="e">
        <f t="shared" si="51"/>
        <v>#VALUE!</v>
      </c>
      <c r="AI60" s="148" t="e">
        <f t="shared" si="51"/>
        <v>#VALUE!</v>
      </c>
      <c r="AJ60" s="148" t="e">
        <f t="shared" si="51"/>
        <v>#VALUE!</v>
      </c>
      <c r="AK60" s="148" t="e">
        <f t="shared" si="51"/>
        <v>#VALUE!</v>
      </c>
      <c r="AL60" s="148" t="e">
        <f t="shared" si="51"/>
        <v>#VALUE!</v>
      </c>
      <c r="AM60" s="148" t="e">
        <f t="shared" si="51"/>
        <v>#VALUE!</v>
      </c>
      <c r="AN60" s="148" t="e">
        <f t="shared" si="51"/>
        <v>#VALUE!</v>
      </c>
      <c r="AO60" s="148" t="e">
        <f t="shared" si="51"/>
        <v>#VALUE!</v>
      </c>
      <c r="AP60" s="148" t="e">
        <f t="shared" si="51"/>
        <v>#VALUE!</v>
      </c>
      <c r="AQ60" s="148" t="e">
        <f t="shared" si="51"/>
        <v>#VALUE!</v>
      </c>
      <c r="AR60" s="148" t="e">
        <f t="shared" si="51"/>
        <v>#VALUE!</v>
      </c>
      <c r="AS60" s="148" t="e">
        <f t="shared" si="51"/>
        <v>#VALUE!</v>
      </c>
      <c r="AT60" s="148" t="e">
        <f t="shared" si="51"/>
        <v>#VALUE!</v>
      </c>
      <c r="AU60" s="148" t="e">
        <f t="shared" si="51"/>
        <v>#VALUE!</v>
      </c>
      <c r="AV60" s="148" t="e">
        <f t="shared" si="51"/>
        <v>#VALUE!</v>
      </c>
      <c r="AW60" s="148" t="e">
        <f t="shared" si="51"/>
        <v>#VALUE!</v>
      </c>
      <c r="AX60" s="148" t="e">
        <f t="shared" si="51"/>
        <v>#VALUE!</v>
      </c>
      <c r="AY60" s="148" t="e">
        <f t="shared" si="51"/>
        <v>#VALUE!</v>
      </c>
      <c r="AZ60" s="148" t="e">
        <f t="shared" si="51"/>
        <v>#VALUE!</v>
      </c>
      <c r="BA60" s="148" t="e">
        <f t="shared" si="51"/>
        <v>#VALUE!</v>
      </c>
      <c r="BB60" s="149" t="e">
        <f>+BB59-BB47</f>
        <v>#VALUE!</v>
      </c>
    </row>
    <row r="61" spans="2:77">
      <c r="C61" s="165"/>
      <c r="D61" s="1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row>
    <row r="62" spans="2:77">
      <c r="C62" s="166" t="s">
        <v>196</v>
      </c>
      <c r="D62" s="166"/>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row>
    <row r="63" spans="2:77" s="3" customFormat="1">
      <c r="C63" s="167"/>
      <c r="D63" s="167"/>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row>
    <row r="64" spans="2:77" outlineLevel="1">
      <c r="B64" s="60"/>
      <c r="C64" s="156">
        <f>+H7</f>
        <v>0</v>
      </c>
      <c r="D64" s="157" t="s">
        <v>121</v>
      </c>
      <c r="E64" s="140">
        <v>0</v>
      </c>
      <c r="F64" s="141">
        <v>1</v>
      </c>
      <c r="G64" s="141">
        <v>2</v>
      </c>
      <c r="H64" s="141">
        <v>3</v>
      </c>
      <c r="I64" s="141">
        <v>4</v>
      </c>
      <c r="J64" s="141">
        <v>5</v>
      </c>
      <c r="K64" s="141">
        <v>6</v>
      </c>
      <c r="L64" s="141">
        <v>7</v>
      </c>
      <c r="M64" s="141">
        <v>8</v>
      </c>
      <c r="N64" s="141">
        <v>9</v>
      </c>
      <c r="O64" s="141">
        <v>10</v>
      </c>
      <c r="P64" s="141">
        <v>11</v>
      </c>
      <c r="Q64" s="141">
        <v>12</v>
      </c>
      <c r="R64" s="141">
        <v>13</v>
      </c>
      <c r="S64" s="141">
        <v>14</v>
      </c>
      <c r="T64" s="141">
        <v>15</v>
      </c>
      <c r="U64" s="141">
        <v>16</v>
      </c>
      <c r="V64" s="141">
        <v>17</v>
      </c>
      <c r="W64" s="141">
        <v>18</v>
      </c>
      <c r="X64" s="141">
        <v>19</v>
      </c>
      <c r="Y64" s="141">
        <v>20</v>
      </c>
      <c r="Z64" s="141">
        <v>21</v>
      </c>
      <c r="AA64" s="141">
        <v>22</v>
      </c>
      <c r="AB64" s="141">
        <v>23</v>
      </c>
      <c r="AC64" s="141">
        <v>24</v>
      </c>
      <c r="AD64" s="141">
        <v>25</v>
      </c>
      <c r="AE64" s="141">
        <v>26</v>
      </c>
      <c r="AF64" s="141">
        <v>27</v>
      </c>
      <c r="AG64" s="141">
        <v>28</v>
      </c>
      <c r="AH64" s="141">
        <v>29</v>
      </c>
      <c r="AI64" s="141">
        <v>30</v>
      </c>
      <c r="AJ64" s="141">
        <v>31</v>
      </c>
      <c r="AK64" s="141">
        <v>32</v>
      </c>
      <c r="AL64" s="141">
        <v>33</v>
      </c>
      <c r="AM64" s="141">
        <v>34</v>
      </c>
      <c r="AN64" s="141">
        <v>35</v>
      </c>
      <c r="AO64" s="141">
        <v>36</v>
      </c>
      <c r="AP64" s="141">
        <v>37</v>
      </c>
      <c r="AQ64" s="141">
        <v>38</v>
      </c>
      <c r="AR64" s="141">
        <v>39</v>
      </c>
      <c r="AS64" s="141">
        <v>40</v>
      </c>
      <c r="AT64" s="141">
        <v>41</v>
      </c>
      <c r="AU64" s="141">
        <v>42</v>
      </c>
      <c r="AV64" s="141">
        <v>43</v>
      </c>
      <c r="AW64" s="141">
        <v>44</v>
      </c>
      <c r="AX64" s="141">
        <v>45</v>
      </c>
      <c r="AY64" s="141">
        <v>46</v>
      </c>
      <c r="AZ64" s="141">
        <v>47</v>
      </c>
      <c r="BA64" s="141">
        <v>48</v>
      </c>
      <c r="BB64" s="142" t="s">
        <v>193</v>
      </c>
      <c r="BD64" s="3"/>
      <c r="BE64" s="3"/>
      <c r="BF64" s="3"/>
      <c r="BG64" s="3"/>
      <c r="BH64" s="3"/>
      <c r="BI64" s="3"/>
      <c r="BJ64" s="3"/>
      <c r="BK64" s="3"/>
      <c r="BL64" s="3"/>
      <c r="BM64" s="3"/>
      <c r="BN64" s="3"/>
      <c r="BO64" s="3"/>
      <c r="BP64" s="3"/>
      <c r="BQ64" s="3"/>
      <c r="BR64" s="3"/>
      <c r="BS64" s="3"/>
      <c r="BT64" s="3"/>
      <c r="BU64" s="3"/>
      <c r="BV64" s="3"/>
      <c r="BW64" s="3"/>
      <c r="BX64" s="3"/>
      <c r="BY64" s="3"/>
    </row>
    <row r="65" spans="2:77" outlineLevel="1">
      <c r="B65" s="60" t="str">
        <f>CONCATENATE($C$64,C65)</f>
        <v>0Investeringskost 1</v>
      </c>
      <c r="C65" s="158" t="str">
        <f t="shared" ref="C65:D67" si="52">+C9</f>
        <v>Investeringskost 1</v>
      </c>
      <c r="D65" s="159" t="str">
        <f t="shared" si="52"/>
        <v>&lt;navn på investeringskostnad&gt;</v>
      </c>
      <c r="E65" s="145">
        <f>+H9</f>
        <v>0</v>
      </c>
      <c r="F65" s="145"/>
      <c r="G65" s="111"/>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4">
        <f>SUM(E65:BA65)</f>
        <v>0</v>
      </c>
      <c r="BD65" s="3"/>
      <c r="BE65" s="3"/>
      <c r="BF65" s="3"/>
      <c r="BG65" s="3"/>
      <c r="BH65" s="3"/>
      <c r="BI65" s="3"/>
      <c r="BJ65" s="3"/>
      <c r="BK65" s="3"/>
      <c r="BL65" s="3"/>
      <c r="BM65" s="3"/>
      <c r="BN65" s="3"/>
      <c r="BO65" s="3"/>
      <c r="BP65" s="3"/>
      <c r="BQ65" s="3"/>
      <c r="BR65" s="3"/>
      <c r="BS65" s="3"/>
      <c r="BT65" s="3"/>
      <c r="BU65" s="3"/>
      <c r="BV65" s="3"/>
      <c r="BW65" s="3"/>
      <c r="BX65" s="3"/>
      <c r="BY65" s="3"/>
    </row>
    <row r="66" spans="2:77" outlineLevel="1">
      <c r="B66" s="60" t="str">
        <f t="shared" ref="B66:B71" si="53">CONCATENATE($C$64,C66)</f>
        <v>0Investeringskost 2</v>
      </c>
      <c r="C66" s="158" t="str">
        <f t="shared" si="52"/>
        <v>Investeringskost 2</v>
      </c>
      <c r="D66" s="159">
        <f t="shared" si="52"/>
        <v>0</v>
      </c>
      <c r="E66" s="145">
        <f>+H10</f>
        <v>0</v>
      </c>
      <c r="F66" s="145"/>
      <c r="G66" s="111"/>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4">
        <f t="shared" ref="BB66:BB75" si="54">SUM(E66:BA66)</f>
        <v>0</v>
      </c>
      <c r="BD66" s="3"/>
      <c r="BE66" s="3"/>
      <c r="BF66" s="3"/>
      <c r="BG66" s="3"/>
      <c r="BH66" s="3"/>
      <c r="BI66" s="3"/>
      <c r="BJ66" s="3"/>
      <c r="BK66" s="3"/>
      <c r="BL66" s="3"/>
      <c r="BM66" s="3"/>
      <c r="BN66" s="3"/>
      <c r="BO66" s="3"/>
      <c r="BP66" s="3"/>
      <c r="BQ66" s="3"/>
      <c r="BR66" s="3"/>
      <c r="BS66" s="3"/>
      <c r="BT66" s="3"/>
      <c r="BU66" s="3"/>
      <c r="BV66" s="3"/>
      <c r="BW66" s="3"/>
      <c r="BX66" s="3"/>
      <c r="BY66" s="3"/>
    </row>
    <row r="67" spans="2:77" outlineLevel="1">
      <c r="B67" s="60" t="str">
        <f t="shared" si="53"/>
        <v>0Investeringskost 3</v>
      </c>
      <c r="C67" s="158" t="str">
        <f t="shared" si="52"/>
        <v>Investeringskost 3</v>
      </c>
      <c r="D67" s="159">
        <f t="shared" si="52"/>
        <v>0</v>
      </c>
      <c r="E67" s="145">
        <f>+H11</f>
        <v>0</v>
      </c>
      <c r="F67" s="145"/>
      <c r="G67" s="111"/>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4">
        <f t="shared" si="54"/>
        <v>0</v>
      </c>
      <c r="BD67" s="3"/>
      <c r="BE67" s="3"/>
      <c r="BF67" s="3"/>
      <c r="BG67" s="3"/>
      <c r="BH67" s="3"/>
      <c r="BI67" s="3"/>
      <c r="BJ67" s="3"/>
      <c r="BK67" s="3"/>
      <c r="BL67" s="3"/>
      <c r="BM67" s="3"/>
      <c r="BN67" s="3"/>
      <c r="BO67" s="3"/>
      <c r="BP67" s="3"/>
      <c r="BQ67" s="3"/>
      <c r="BR67" s="3"/>
      <c r="BS67" s="3"/>
      <c r="BT67" s="3"/>
      <c r="BU67" s="3"/>
      <c r="BV67" s="3"/>
      <c r="BW67" s="3"/>
      <c r="BX67" s="3"/>
      <c r="BY67" s="3"/>
    </row>
    <row r="68" spans="2:77" outlineLevel="1">
      <c r="B68" s="60" t="str">
        <f t="shared" si="53"/>
        <v>0Driftsutgift 1 (per måned)</v>
      </c>
      <c r="C68" s="158" t="str">
        <f t="shared" ref="C68:D72" si="55">+C14</f>
        <v>Driftsutgift 1 (per måned)</v>
      </c>
      <c r="D68" s="159" t="str">
        <f t="shared" si="55"/>
        <v>&lt;navn på driftsutgift&gt;</v>
      </c>
      <c r="E68" s="145"/>
      <c r="F68" s="91">
        <f t="shared" ref="F68:BA68" si="56">IF(F$25&lt;=Levetid,$H14*(1+Justert_prisstigning)^F$25,)</f>
        <v>0</v>
      </c>
      <c r="G68" s="91">
        <f t="shared" si="56"/>
        <v>0</v>
      </c>
      <c r="H68" s="91">
        <f t="shared" si="56"/>
        <v>0</v>
      </c>
      <c r="I68" s="91">
        <f t="shared" si="56"/>
        <v>0</v>
      </c>
      <c r="J68" s="91">
        <f t="shared" si="56"/>
        <v>0</v>
      </c>
      <c r="K68" s="91">
        <f t="shared" si="56"/>
        <v>0</v>
      </c>
      <c r="L68" s="91">
        <f t="shared" si="56"/>
        <v>0</v>
      </c>
      <c r="M68" s="91">
        <f t="shared" si="56"/>
        <v>0</v>
      </c>
      <c r="N68" s="91">
        <f t="shared" si="56"/>
        <v>0</v>
      </c>
      <c r="O68" s="91">
        <f t="shared" si="56"/>
        <v>0</v>
      </c>
      <c r="P68" s="91">
        <f t="shared" si="56"/>
        <v>0</v>
      </c>
      <c r="Q68" s="91">
        <f t="shared" si="56"/>
        <v>0</v>
      </c>
      <c r="R68" s="91">
        <f t="shared" si="56"/>
        <v>0</v>
      </c>
      <c r="S68" s="91">
        <f t="shared" si="56"/>
        <v>0</v>
      </c>
      <c r="T68" s="91">
        <f t="shared" si="56"/>
        <v>0</v>
      </c>
      <c r="U68" s="91">
        <f t="shared" si="56"/>
        <v>0</v>
      </c>
      <c r="V68" s="91">
        <f t="shared" si="56"/>
        <v>0</v>
      </c>
      <c r="W68" s="91">
        <f t="shared" si="56"/>
        <v>0</v>
      </c>
      <c r="X68" s="91">
        <f t="shared" si="56"/>
        <v>0</v>
      </c>
      <c r="Y68" s="91">
        <f t="shared" si="56"/>
        <v>0</v>
      </c>
      <c r="Z68" s="91">
        <f t="shared" si="56"/>
        <v>0</v>
      </c>
      <c r="AA68" s="91">
        <f t="shared" si="56"/>
        <v>0</v>
      </c>
      <c r="AB68" s="91">
        <f t="shared" si="56"/>
        <v>0</v>
      </c>
      <c r="AC68" s="91">
        <f t="shared" si="56"/>
        <v>0</v>
      </c>
      <c r="AD68" s="91">
        <f t="shared" si="56"/>
        <v>0</v>
      </c>
      <c r="AE68" s="91">
        <f t="shared" si="56"/>
        <v>0</v>
      </c>
      <c r="AF68" s="91">
        <f t="shared" si="56"/>
        <v>0</v>
      </c>
      <c r="AG68" s="91">
        <f t="shared" si="56"/>
        <v>0</v>
      </c>
      <c r="AH68" s="91">
        <f t="shared" si="56"/>
        <v>0</v>
      </c>
      <c r="AI68" s="91">
        <f t="shared" si="56"/>
        <v>0</v>
      </c>
      <c r="AJ68" s="91">
        <f t="shared" si="56"/>
        <v>0</v>
      </c>
      <c r="AK68" s="91">
        <f t="shared" si="56"/>
        <v>0</v>
      </c>
      <c r="AL68" s="91">
        <f t="shared" si="56"/>
        <v>0</v>
      </c>
      <c r="AM68" s="91">
        <f t="shared" si="56"/>
        <v>0</v>
      </c>
      <c r="AN68" s="91">
        <f t="shared" si="56"/>
        <v>0</v>
      </c>
      <c r="AO68" s="91">
        <f t="shared" si="56"/>
        <v>0</v>
      </c>
      <c r="AP68" s="91">
        <f t="shared" si="56"/>
        <v>0</v>
      </c>
      <c r="AQ68" s="91">
        <f t="shared" si="56"/>
        <v>0</v>
      </c>
      <c r="AR68" s="91">
        <f t="shared" si="56"/>
        <v>0</v>
      </c>
      <c r="AS68" s="91">
        <f t="shared" si="56"/>
        <v>0</v>
      </c>
      <c r="AT68" s="91">
        <f t="shared" si="56"/>
        <v>0</v>
      </c>
      <c r="AU68" s="91">
        <f t="shared" si="56"/>
        <v>0</v>
      </c>
      <c r="AV68" s="91">
        <f t="shared" si="56"/>
        <v>0</v>
      </c>
      <c r="AW68" s="91">
        <f t="shared" si="56"/>
        <v>0</v>
      </c>
      <c r="AX68" s="91">
        <f t="shared" si="56"/>
        <v>0</v>
      </c>
      <c r="AY68" s="91">
        <f t="shared" si="56"/>
        <v>0</v>
      </c>
      <c r="AZ68" s="91">
        <f t="shared" si="56"/>
        <v>0</v>
      </c>
      <c r="BA68" s="91">
        <f t="shared" si="56"/>
        <v>0</v>
      </c>
      <c r="BB68" s="144">
        <f t="shared" si="54"/>
        <v>0</v>
      </c>
      <c r="BD68" s="3"/>
      <c r="BE68" s="3"/>
      <c r="BF68" s="3"/>
      <c r="BG68" s="3"/>
      <c r="BH68" s="3"/>
      <c r="BI68" s="3"/>
      <c r="BJ68" s="3"/>
      <c r="BK68" s="3"/>
      <c r="BL68" s="3"/>
      <c r="BM68" s="3"/>
      <c r="BN68" s="3"/>
      <c r="BO68" s="3"/>
      <c r="BP68" s="3"/>
      <c r="BQ68" s="3"/>
      <c r="BR68" s="3"/>
      <c r="BS68" s="3"/>
      <c r="BT68" s="3"/>
      <c r="BU68" s="3"/>
      <c r="BV68" s="3"/>
      <c r="BW68" s="3"/>
      <c r="BX68" s="3"/>
      <c r="BY68" s="3"/>
    </row>
    <row r="69" spans="2:77" outlineLevel="1">
      <c r="B69" s="60" t="str">
        <f t="shared" si="53"/>
        <v>0Driftsutgift 2 (per måned)</v>
      </c>
      <c r="C69" s="158" t="str">
        <f t="shared" si="55"/>
        <v>Driftsutgift 2 (per måned)</v>
      </c>
      <c r="D69" s="159">
        <f t="shared" si="55"/>
        <v>0</v>
      </c>
      <c r="E69" s="145"/>
      <c r="F69" s="91">
        <f t="shared" ref="F69:BA69" si="57">IF(F$25&lt;=Levetid,$H15*(1+Justert_prisstigning)^F$25,)</f>
        <v>0</v>
      </c>
      <c r="G69" s="91">
        <f t="shared" si="57"/>
        <v>0</v>
      </c>
      <c r="H69" s="91">
        <f t="shared" si="57"/>
        <v>0</v>
      </c>
      <c r="I69" s="91">
        <f t="shared" si="57"/>
        <v>0</v>
      </c>
      <c r="J69" s="91">
        <f t="shared" si="57"/>
        <v>0</v>
      </c>
      <c r="K69" s="91">
        <f t="shared" si="57"/>
        <v>0</v>
      </c>
      <c r="L69" s="91">
        <f t="shared" si="57"/>
        <v>0</v>
      </c>
      <c r="M69" s="91">
        <f t="shared" si="57"/>
        <v>0</v>
      </c>
      <c r="N69" s="91">
        <f t="shared" si="57"/>
        <v>0</v>
      </c>
      <c r="O69" s="91">
        <f t="shared" si="57"/>
        <v>0</v>
      </c>
      <c r="P69" s="91">
        <f t="shared" si="57"/>
        <v>0</v>
      </c>
      <c r="Q69" s="91">
        <f t="shared" si="57"/>
        <v>0</v>
      </c>
      <c r="R69" s="91">
        <f t="shared" si="57"/>
        <v>0</v>
      </c>
      <c r="S69" s="91">
        <f t="shared" si="57"/>
        <v>0</v>
      </c>
      <c r="T69" s="91">
        <f t="shared" si="57"/>
        <v>0</v>
      </c>
      <c r="U69" s="91">
        <f t="shared" si="57"/>
        <v>0</v>
      </c>
      <c r="V69" s="91">
        <f t="shared" si="57"/>
        <v>0</v>
      </c>
      <c r="W69" s="91">
        <f t="shared" si="57"/>
        <v>0</v>
      </c>
      <c r="X69" s="91">
        <f t="shared" si="57"/>
        <v>0</v>
      </c>
      <c r="Y69" s="91">
        <f t="shared" si="57"/>
        <v>0</v>
      </c>
      <c r="Z69" s="91">
        <f t="shared" si="57"/>
        <v>0</v>
      </c>
      <c r="AA69" s="91">
        <f t="shared" si="57"/>
        <v>0</v>
      </c>
      <c r="AB69" s="91">
        <f t="shared" si="57"/>
        <v>0</v>
      </c>
      <c r="AC69" s="91">
        <f t="shared" si="57"/>
        <v>0</v>
      </c>
      <c r="AD69" s="91">
        <f t="shared" si="57"/>
        <v>0</v>
      </c>
      <c r="AE69" s="91">
        <f t="shared" si="57"/>
        <v>0</v>
      </c>
      <c r="AF69" s="91">
        <f t="shared" si="57"/>
        <v>0</v>
      </c>
      <c r="AG69" s="91">
        <f t="shared" si="57"/>
        <v>0</v>
      </c>
      <c r="AH69" s="91">
        <f t="shared" si="57"/>
        <v>0</v>
      </c>
      <c r="AI69" s="91">
        <f t="shared" si="57"/>
        <v>0</v>
      </c>
      <c r="AJ69" s="91">
        <f t="shared" si="57"/>
        <v>0</v>
      </c>
      <c r="AK69" s="91">
        <f t="shared" si="57"/>
        <v>0</v>
      </c>
      <c r="AL69" s="91">
        <f t="shared" si="57"/>
        <v>0</v>
      </c>
      <c r="AM69" s="91">
        <f t="shared" si="57"/>
        <v>0</v>
      </c>
      <c r="AN69" s="91">
        <f t="shared" si="57"/>
        <v>0</v>
      </c>
      <c r="AO69" s="91">
        <f t="shared" si="57"/>
        <v>0</v>
      </c>
      <c r="AP69" s="91">
        <f t="shared" si="57"/>
        <v>0</v>
      </c>
      <c r="AQ69" s="91">
        <f t="shared" si="57"/>
        <v>0</v>
      </c>
      <c r="AR69" s="91">
        <f t="shared" si="57"/>
        <v>0</v>
      </c>
      <c r="AS69" s="91">
        <f t="shared" si="57"/>
        <v>0</v>
      </c>
      <c r="AT69" s="91">
        <f t="shared" si="57"/>
        <v>0</v>
      </c>
      <c r="AU69" s="91">
        <f t="shared" si="57"/>
        <v>0</v>
      </c>
      <c r="AV69" s="91">
        <f t="shared" si="57"/>
        <v>0</v>
      </c>
      <c r="AW69" s="91">
        <f t="shared" si="57"/>
        <v>0</v>
      </c>
      <c r="AX69" s="91">
        <f t="shared" si="57"/>
        <v>0</v>
      </c>
      <c r="AY69" s="91">
        <f t="shared" si="57"/>
        <v>0</v>
      </c>
      <c r="AZ69" s="91">
        <f t="shared" si="57"/>
        <v>0</v>
      </c>
      <c r="BA69" s="91">
        <f t="shared" si="57"/>
        <v>0</v>
      </c>
      <c r="BB69" s="144">
        <f t="shared" si="54"/>
        <v>0</v>
      </c>
      <c r="BD69" s="3"/>
      <c r="BE69" s="3"/>
      <c r="BF69" s="3"/>
      <c r="BG69" s="3"/>
      <c r="BH69" s="3"/>
      <c r="BI69" s="3"/>
      <c r="BJ69" s="3"/>
      <c r="BK69" s="3"/>
      <c r="BL69" s="3"/>
      <c r="BM69" s="3"/>
      <c r="BN69" s="3"/>
      <c r="BO69" s="3"/>
      <c r="BP69" s="3"/>
      <c r="BQ69" s="3"/>
      <c r="BR69" s="3"/>
      <c r="BS69" s="3"/>
      <c r="BT69" s="3"/>
      <c r="BU69" s="3"/>
      <c r="BV69" s="3"/>
      <c r="BW69" s="3"/>
      <c r="BX69" s="3"/>
      <c r="BY69" s="3"/>
    </row>
    <row r="70" spans="2:77" outlineLevel="1">
      <c r="B70" s="60" t="str">
        <f t="shared" si="53"/>
        <v>0Driftsutgift 3 (per måned)</v>
      </c>
      <c r="C70" s="158" t="str">
        <f t="shared" si="55"/>
        <v>Driftsutgift 3 (per måned)</v>
      </c>
      <c r="D70" s="159">
        <f t="shared" si="55"/>
        <v>0</v>
      </c>
      <c r="E70" s="145"/>
      <c r="F70" s="91">
        <f t="shared" ref="F70:BA70" si="58">IF(F$25&lt;=Levetid,$H16*(1+Justert_prisstigning)^F$25,)</f>
        <v>0</v>
      </c>
      <c r="G70" s="91">
        <f t="shared" si="58"/>
        <v>0</v>
      </c>
      <c r="H70" s="91">
        <f t="shared" si="58"/>
        <v>0</v>
      </c>
      <c r="I70" s="91">
        <f t="shared" si="58"/>
        <v>0</v>
      </c>
      <c r="J70" s="91">
        <f t="shared" si="58"/>
        <v>0</v>
      </c>
      <c r="K70" s="91">
        <f t="shared" si="58"/>
        <v>0</v>
      </c>
      <c r="L70" s="91">
        <f t="shared" si="58"/>
        <v>0</v>
      </c>
      <c r="M70" s="91">
        <f t="shared" si="58"/>
        <v>0</v>
      </c>
      <c r="N70" s="91">
        <f t="shared" si="58"/>
        <v>0</v>
      </c>
      <c r="O70" s="91">
        <f t="shared" si="58"/>
        <v>0</v>
      </c>
      <c r="P70" s="91">
        <f t="shared" si="58"/>
        <v>0</v>
      </c>
      <c r="Q70" s="91">
        <f t="shared" si="58"/>
        <v>0</v>
      </c>
      <c r="R70" s="91">
        <f t="shared" si="58"/>
        <v>0</v>
      </c>
      <c r="S70" s="91">
        <f t="shared" si="58"/>
        <v>0</v>
      </c>
      <c r="T70" s="91">
        <f t="shared" si="58"/>
        <v>0</v>
      </c>
      <c r="U70" s="91">
        <f t="shared" si="58"/>
        <v>0</v>
      </c>
      <c r="V70" s="91">
        <f t="shared" si="58"/>
        <v>0</v>
      </c>
      <c r="W70" s="91">
        <f t="shared" si="58"/>
        <v>0</v>
      </c>
      <c r="X70" s="91">
        <f t="shared" si="58"/>
        <v>0</v>
      </c>
      <c r="Y70" s="91">
        <f t="shared" si="58"/>
        <v>0</v>
      </c>
      <c r="Z70" s="91">
        <f t="shared" si="58"/>
        <v>0</v>
      </c>
      <c r="AA70" s="91">
        <f t="shared" si="58"/>
        <v>0</v>
      </c>
      <c r="AB70" s="91">
        <f t="shared" si="58"/>
        <v>0</v>
      </c>
      <c r="AC70" s="91">
        <f t="shared" si="58"/>
        <v>0</v>
      </c>
      <c r="AD70" s="91">
        <f t="shared" si="58"/>
        <v>0</v>
      </c>
      <c r="AE70" s="91">
        <f t="shared" si="58"/>
        <v>0</v>
      </c>
      <c r="AF70" s="91">
        <f t="shared" si="58"/>
        <v>0</v>
      </c>
      <c r="AG70" s="91">
        <f t="shared" si="58"/>
        <v>0</v>
      </c>
      <c r="AH70" s="91">
        <f t="shared" si="58"/>
        <v>0</v>
      </c>
      <c r="AI70" s="91">
        <f t="shared" si="58"/>
        <v>0</v>
      </c>
      <c r="AJ70" s="91">
        <f t="shared" si="58"/>
        <v>0</v>
      </c>
      <c r="AK70" s="91">
        <f t="shared" si="58"/>
        <v>0</v>
      </c>
      <c r="AL70" s="91">
        <f t="shared" si="58"/>
        <v>0</v>
      </c>
      <c r="AM70" s="91">
        <f t="shared" si="58"/>
        <v>0</v>
      </c>
      <c r="AN70" s="91">
        <f t="shared" si="58"/>
        <v>0</v>
      </c>
      <c r="AO70" s="91">
        <f t="shared" si="58"/>
        <v>0</v>
      </c>
      <c r="AP70" s="91">
        <f t="shared" si="58"/>
        <v>0</v>
      </c>
      <c r="AQ70" s="91">
        <f t="shared" si="58"/>
        <v>0</v>
      </c>
      <c r="AR70" s="91">
        <f t="shared" si="58"/>
        <v>0</v>
      </c>
      <c r="AS70" s="91">
        <f t="shared" si="58"/>
        <v>0</v>
      </c>
      <c r="AT70" s="91">
        <f t="shared" si="58"/>
        <v>0</v>
      </c>
      <c r="AU70" s="91">
        <f t="shared" si="58"/>
        <v>0</v>
      </c>
      <c r="AV70" s="91">
        <f t="shared" si="58"/>
        <v>0</v>
      </c>
      <c r="AW70" s="91">
        <f t="shared" si="58"/>
        <v>0</v>
      </c>
      <c r="AX70" s="91">
        <f t="shared" si="58"/>
        <v>0</v>
      </c>
      <c r="AY70" s="91">
        <f t="shared" si="58"/>
        <v>0</v>
      </c>
      <c r="AZ70" s="91">
        <f t="shared" si="58"/>
        <v>0</v>
      </c>
      <c r="BA70" s="91">
        <f t="shared" si="58"/>
        <v>0</v>
      </c>
      <c r="BB70" s="144">
        <f t="shared" si="54"/>
        <v>0</v>
      </c>
      <c r="BD70" s="3"/>
      <c r="BE70" s="3"/>
      <c r="BF70" s="3"/>
      <c r="BG70" s="3"/>
      <c r="BH70" s="3"/>
      <c r="BI70" s="3"/>
      <c r="BJ70" s="3"/>
      <c r="BK70" s="3"/>
      <c r="BL70" s="3"/>
      <c r="BM70" s="3"/>
      <c r="BN70" s="3"/>
      <c r="BO70" s="3"/>
      <c r="BP70" s="3"/>
      <c r="BQ70" s="3"/>
      <c r="BR70" s="3"/>
      <c r="BS70" s="3"/>
      <c r="BT70" s="3"/>
      <c r="BU70" s="3"/>
      <c r="BV70" s="3"/>
      <c r="BW70" s="3"/>
      <c r="BX70" s="3"/>
      <c r="BY70" s="3"/>
    </row>
    <row r="71" spans="2:77" outlineLevel="1">
      <c r="B71" s="60" t="str">
        <f t="shared" si="53"/>
        <v>0Driftsutgift 4 (per måned)</v>
      </c>
      <c r="C71" s="158" t="str">
        <f t="shared" si="55"/>
        <v>Driftsutgift 4 (per måned)</v>
      </c>
      <c r="D71" s="159">
        <f t="shared" si="55"/>
        <v>0</v>
      </c>
      <c r="E71" s="145"/>
      <c r="F71" s="91">
        <f t="shared" ref="F71:BA71" si="59">IF(F$25&lt;=Levetid,$H17*(1+Justert_prisstigning)^F$25,)</f>
        <v>0</v>
      </c>
      <c r="G71" s="91">
        <f t="shared" si="59"/>
        <v>0</v>
      </c>
      <c r="H71" s="91">
        <f t="shared" si="59"/>
        <v>0</v>
      </c>
      <c r="I71" s="91">
        <f t="shared" si="59"/>
        <v>0</v>
      </c>
      <c r="J71" s="91">
        <f t="shared" si="59"/>
        <v>0</v>
      </c>
      <c r="K71" s="91">
        <f t="shared" si="59"/>
        <v>0</v>
      </c>
      <c r="L71" s="91">
        <f t="shared" si="59"/>
        <v>0</v>
      </c>
      <c r="M71" s="91">
        <f t="shared" si="59"/>
        <v>0</v>
      </c>
      <c r="N71" s="91">
        <f t="shared" si="59"/>
        <v>0</v>
      </c>
      <c r="O71" s="91">
        <f t="shared" si="59"/>
        <v>0</v>
      </c>
      <c r="P71" s="91">
        <f t="shared" si="59"/>
        <v>0</v>
      </c>
      <c r="Q71" s="91">
        <f t="shared" si="59"/>
        <v>0</v>
      </c>
      <c r="R71" s="91">
        <f t="shared" si="59"/>
        <v>0</v>
      </c>
      <c r="S71" s="91">
        <f t="shared" si="59"/>
        <v>0</v>
      </c>
      <c r="T71" s="91">
        <f t="shared" si="59"/>
        <v>0</v>
      </c>
      <c r="U71" s="91">
        <f t="shared" si="59"/>
        <v>0</v>
      </c>
      <c r="V71" s="91">
        <f t="shared" si="59"/>
        <v>0</v>
      </c>
      <c r="W71" s="91">
        <f t="shared" si="59"/>
        <v>0</v>
      </c>
      <c r="X71" s="91">
        <f t="shared" si="59"/>
        <v>0</v>
      </c>
      <c r="Y71" s="91">
        <f t="shared" si="59"/>
        <v>0</v>
      </c>
      <c r="Z71" s="91">
        <f t="shared" si="59"/>
        <v>0</v>
      </c>
      <c r="AA71" s="91">
        <f t="shared" si="59"/>
        <v>0</v>
      </c>
      <c r="AB71" s="91">
        <f t="shared" si="59"/>
        <v>0</v>
      </c>
      <c r="AC71" s="91">
        <f t="shared" si="59"/>
        <v>0</v>
      </c>
      <c r="AD71" s="91">
        <f t="shared" si="59"/>
        <v>0</v>
      </c>
      <c r="AE71" s="91">
        <f t="shared" si="59"/>
        <v>0</v>
      </c>
      <c r="AF71" s="91">
        <f t="shared" si="59"/>
        <v>0</v>
      </c>
      <c r="AG71" s="91">
        <f t="shared" si="59"/>
        <v>0</v>
      </c>
      <c r="AH71" s="91">
        <f t="shared" si="59"/>
        <v>0</v>
      </c>
      <c r="AI71" s="91">
        <f t="shared" si="59"/>
        <v>0</v>
      </c>
      <c r="AJ71" s="91">
        <f t="shared" si="59"/>
        <v>0</v>
      </c>
      <c r="AK71" s="91">
        <f t="shared" si="59"/>
        <v>0</v>
      </c>
      <c r="AL71" s="91">
        <f t="shared" si="59"/>
        <v>0</v>
      </c>
      <c r="AM71" s="91">
        <f t="shared" si="59"/>
        <v>0</v>
      </c>
      <c r="AN71" s="91">
        <f t="shared" si="59"/>
        <v>0</v>
      </c>
      <c r="AO71" s="91">
        <f t="shared" si="59"/>
        <v>0</v>
      </c>
      <c r="AP71" s="91">
        <f t="shared" si="59"/>
        <v>0</v>
      </c>
      <c r="AQ71" s="91">
        <f t="shared" si="59"/>
        <v>0</v>
      </c>
      <c r="AR71" s="91">
        <f t="shared" si="59"/>
        <v>0</v>
      </c>
      <c r="AS71" s="91">
        <f t="shared" si="59"/>
        <v>0</v>
      </c>
      <c r="AT71" s="91">
        <f t="shared" si="59"/>
        <v>0</v>
      </c>
      <c r="AU71" s="91">
        <f t="shared" si="59"/>
        <v>0</v>
      </c>
      <c r="AV71" s="91">
        <f t="shared" si="59"/>
        <v>0</v>
      </c>
      <c r="AW71" s="91">
        <f t="shared" si="59"/>
        <v>0</v>
      </c>
      <c r="AX71" s="91">
        <f t="shared" si="59"/>
        <v>0</v>
      </c>
      <c r="AY71" s="91">
        <f t="shared" si="59"/>
        <v>0</v>
      </c>
      <c r="AZ71" s="91">
        <f t="shared" si="59"/>
        <v>0</v>
      </c>
      <c r="BA71" s="91">
        <f t="shared" si="59"/>
        <v>0</v>
      </c>
      <c r="BB71" s="144">
        <f t="shared" si="54"/>
        <v>0</v>
      </c>
      <c r="BD71" s="3"/>
      <c r="BE71" s="3"/>
      <c r="BF71" s="3"/>
      <c r="BG71" s="3"/>
      <c r="BH71" s="3"/>
      <c r="BI71" s="3"/>
      <c r="BJ71" s="3"/>
      <c r="BK71" s="3"/>
      <c r="BL71" s="3"/>
      <c r="BM71" s="3"/>
      <c r="BN71" s="3"/>
      <c r="BO71" s="3"/>
      <c r="BP71" s="3"/>
      <c r="BQ71" s="3"/>
      <c r="BR71" s="3"/>
      <c r="BS71" s="3"/>
      <c r="BT71" s="3"/>
      <c r="BU71" s="3"/>
      <c r="BV71" s="3"/>
      <c r="BW71" s="3"/>
      <c r="BX71" s="3"/>
      <c r="BY71" s="3"/>
    </row>
    <row r="72" spans="2:77">
      <c r="B72" s="60" t="str">
        <f>CONCATENATE($C$64,C72)</f>
        <v>0Driftsutgift 5 (per måned)</v>
      </c>
      <c r="C72" s="158" t="str">
        <f t="shared" si="55"/>
        <v>Driftsutgift 5 (per måned)</v>
      </c>
      <c r="D72" s="159">
        <f t="shared" si="55"/>
        <v>0</v>
      </c>
      <c r="E72" s="145"/>
      <c r="F72" s="91">
        <f t="shared" ref="F72:BA72" si="60">IF(F$25&lt;=Levetid,$H18*(1+Justert_prisstigning)^F$25,)</f>
        <v>0</v>
      </c>
      <c r="G72" s="91">
        <f t="shared" si="60"/>
        <v>0</v>
      </c>
      <c r="H72" s="91">
        <f t="shared" si="60"/>
        <v>0</v>
      </c>
      <c r="I72" s="91">
        <f t="shared" si="60"/>
        <v>0</v>
      </c>
      <c r="J72" s="91">
        <f t="shared" si="60"/>
        <v>0</v>
      </c>
      <c r="K72" s="91">
        <f t="shared" si="60"/>
        <v>0</v>
      </c>
      <c r="L72" s="91">
        <f t="shared" si="60"/>
        <v>0</v>
      </c>
      <c r="M72" s="91">
        <f t="shared" si="60"/>
        <v>0</v>
      </c>
      <c r="N72" s="91">
        <f t="shared" si="60"/>
        <v>0</v>
      </c>
      <c r="O72" s="91">
        <f t="shared" si="60"/>
        <v>0</v>
      </c>
      <c r="P72" s="91">
        <f t="shared" si="60"/>
        <v>0</v>
      </c>
      <c r="Q72" s="91">
        <f t="shared" si="60"/>
        <v>0</v>
      </c>
      <c r="R72" s="91">
        <f t="shared" si="60"/>
        <v>0</v>
      </c>
      <c r="S72" s="91">
        <f t="shared" si="60"/>
        <v>0</v>
      </c>
      <c r="T72" s="91">
        <f t="shared" si="60"/>
        <v>0</v>
      </c>
      <c r="U72" s="91">
        <f t="shared" si="60"/>
        <v>0</v>
      </c>
      <c r="V72" s="91">
        <f t="shared" si="60"/>
        <v>0</v>
      </c>
      <c r="W72" s="91">
        <f t="shared" si="60"/>
        <v>0</v>
      </c>
      <c r="X72" s="91">
        <f t="shared" si="60"/>
        <v>0</v>
      </c>
      <c r="Y72" s="91">
        <f t="shared" si="60"/>
        <v>0</v>
      </c>
      <c r="Z72" s="91">
        <f t="shared" si="60"/>
        <v>0</v>
      </c>
      <c r="AA72" s="91">
        <f t="shared" si="60"/>
        <v>0</v>
      </c>
      <c r="AB72" s="91">
        <f t="shared" si="60"/>
        <v>0</v>
      </c>
      <c r="AC72" s="91">
        <f t="shared" si="60"/>
        <v>0</v>
      </c>
      <c r="AD72" s="91">
        <f t="shared" si="60"/>
        <v>0</v>
      </c>
      <c r="AE72" s="91">
        <f t="shared" si="60"/>
        <v>0</v>
      </c>
      <c r="AF72" s="91">
        <f t="shared" si="60"/>
        <v>0</v>
      </c>
      <c r="AG72" s="91">
        <f t="shared" si="60"/>
        <v>0</v>
      </c>
      <c r="AH72" s="91">
        <f t="shared" si="60"/>
        <v>0</v>
      </c>
      <c r="AI72" s="91">
        <f t="shared" si="60"/>
        <v>0</v>
      </c>
      <c r="AJ72" s="91">
        <f t="shared" si="60"/>
        <v>0</v>
      </c>
      <c r="AK72" s="91">
        <f t="shared" si="60"/>
        <v>0</v>
      </c>
      <c r="AL72" s="91">
        <f t="shared" si="60"/>
        <v>0</v>
      </c>
      <c r="AM72" s="91">
        <f t="shared" si="60"/>
        <v>0</v>
      </c>
      <c r="AN72" s="91">
        <f t="shared" si="60"/>
        <v>0</v>
      </c>
      <c r="AO72" s="91">
        <f t="shared" si="60"/>
        <v>0</v>
      </c>
      <c r="AP72" s="91">
        <f t="shared" si="60"/>
        <v>0</v>
      </c>
      <c r="AQ72" s="91">
        <f t="shared" si="60"/>
        <v>0</v>
      </c>
      <c r="AR72" s="91">
        <f t="shared" si="60"/>
        <v>0</v>
      </c>
      <c r="AS72" s="91">
        <f t="shared" si="60"/>
        <v>0</v>
      </c>
      <c r="AT72" s="91">
        <f t="shared" si="60"/>
        <v>0</v>
      </c>
      <c r="AU72" s="91">
        <f t="shared" si="60"/>
        <v>0</v>
      </c>
      <c r="AV72" s="91">
        <f t="shared" si="60"/>
        <v>0</v>
      </c>
      <c r="AW72" s="91">
        <f t="shared" si="60"/>
        <v>0</v>
      </c>
      <c r="AX72" s="91">
        <f t="shared" si="60"/>
        <v>0</v>
      </c>
      <c r="AY72" s="91">
        <f t="shared" si="60"/>
        <v>0</v>
      </c>
      <c r="AZ72" s="91">
        <f t="shared" si="60"/>
        <v>0</v>
      </c>
      <c r="BA72" s="91">
        <f t="shared" si="60"/>
        <v>0</v>
      </c>
      <c r="BB72" s="144">
        <f t="shared" si="54"/>
        <v>0</v>
      </c>
      <c r="BD72" s="3"/>
      <c r="BE72" s="3"/>
      <c r="BF72" s="3"/>
      <c r="BG72" s="3"/>
      <c r="BH72" s="3"/>
      <c r="BI72" s="3"/>
      <c r="BJ72" s="3"/>
      <c r="BK72" s="3"/>
      <c r="BL72" s="3"/>
      <c r="BM72" s="3"/>
      <c r="BN72" s="3"/>
      <c r="BO72" s="3"/>
      <c r="BP72" s="3"/>
      <c r="BQ72" s="3"/>
      <c r="BR72" s="3"/>
      <c r="BS72" s="3"/>
      <c r="BT72" s="3"/>
      <c r="BU72" s="3"/>
      <c r="BV72" s="3"/>
      <c r="BW72" s="3"/>
      <c r="BX72" s="3"/>
      <c r="BY72" s="3"/>
    </row>
    <row r="73" spans="2:77" outlineLevel="1">
      <c r="B73" s="60" t="str">
        <f>CONCATENATE($C$64,C73)</f>
        <v>0Avhendingskostnader/restverdier</v>
      </c>
      <c r="C73" s="158" t="str">
        <f>+C21</f>
        <v>Avhendingskostnader/restverdier</v>
      </c>
      <c r="D73" s="159" t="str">
        <f>+D21</f>
        <v>&lt;navn på avhendinskostnad eller restverdi&gt;</v>
      </c>
      <c r="E73" s="91">
        <f t="shared" ref="E73:BA73" si="61">IF(Levetid=E25,$H$21*(1+Justert_prisstigning)^E25,)</f>
        <v>0</v>
      </c>
      <c r="F73" s="91">
        <f t="shared" si="61"/>
        <v>0</v>
      </c>
      <c r="G73" s="91">
        <f t="shared" si="61"/>
        <v>0</v>
      </c>
      <c r="H73" s="91">
        <f t="shared" si="61"/>
        <v>0</v>
      </c>
      <c r="I73" s="91">
        <f t="shared" si="61"/>
        <v>0</v>
      </c>
      <c r="J73" s="91">
        <f t="shared" si="61"/>
        <v>0</v>
      </c>
      <c r="K73" s="91">
        <f t="shared" si="61"/>
        <v>0</v>
      </c>
      <c r="L73" s="91">
        <f t="shared" si="61"/>
        <v>0</v>
      </c>
      <c r="M73" s="91">
        <f t="shared" si="61"/>
        <v>0</v>
      </c>
      <c r="N73" s="91">
        <f t="shared" si="61"/>
        <v>0</v>
      </c>
      <c r="O73" s="91">
        <f t="shared" si="61"/>
        <v>0</v>
      </c>
      <c r="P73" s="91">
        <f t="shared" si="61"/>
        <v>0</v>
      </c>
      <c r="Q73" s="91">
        <f t="shared" si="61"/>
        <v>0</v>
      </c>
      <c r="R73" s="91">
        <f t="shared" si="61"/>
        <v>0</v>
      </c>
      <c r="S73" s="91">
        <f t="shared" si="61"/>
        <v>0</v>
      </c>
      <c r="T73" s="91">
        <f t="shared" si="61"/>
        <v>0</v>
      </c>
      <c r="U73" s="91">
        <f t="shared" si="61"/>
        <v>0</v>
      </c>
      <c r="V73" s="91">
        <f t="shared" si="61"/>
        <v>0</v>
      </c>
      <c r="W73" s="91">
        <f t="shared" si="61"/>
        <v>0</v>
      </c>
      <c r="X73" s="91">
        <f t="shared" si="61"/>
        <v>0</v>
      </c>
      <c r="Y73" s="91">
        <f t="shared" si="61"/>
        <v>0</v>
      </c>
      <c r="Z73" s="91">
        <f t="shared" si="61"/>
        <v>0</v>
      </c>
      <c r="AA73" s="91">
        <f t="shared" si="61"/>
        <v>0</v>
      </c>
      <c r="AB73" s="91">
        <f t="shared" si="61"/>
        <v>0</v>
      </c>
      <c r="AC73" s="91">
        <f t="shared" si="61"/>
        <v>0</v>
      </c>
      <c r="AD73" s="91">
        <f t="shared" si="61"/>
        <v>0</v>
      </c>
      <c r="AE73" s="91">
        <f t="shared" si="61"/>
        <v>0</v>
      </c>
      <c r="AF73" s="91">
        <f t="shared" si="61"/>
        <v>0</v>
      </c>
      <c r="AG73" s="91">
        <f t="shared" si="61"/>
        <v>0</v>
      </c>
      <c r="AH73" s="91">
        <f t="shared" si="61"/>
        <v>0</v>
      </c>
      <c r="AI73" s="91">
        <f t="shared" si="61"/>
        <v>0</v>
      </c>
      <c r="AJ73" s="91">
        <f t="shared" si="61"/>
        <v>0</v>
      </c>
      <c r="AK73" s="91">
        <f t="shared" si="61"/>
        <v>0</v>
      </c>
      <c r="AL73" s="91">
        <f t="shared" si="61"/>
        <v>0</v>
      </c>
      <c r="AM73" s="91">
        <f t="shared" si="61"/>
        <v>0</v>
      </c>
      <c r="AN73" s="91">
        <f t="shared" si="61"/>
        <v>0</v>
      </c>
      <c r="AO73" s="91">
        <f t="shared" si="61"/>
        <v>0</v>
      </c>
      <c r="AP73" s="91">
        <f t="shared" si="61"/>
        <v>0</v>
      </c>
      <c r="AQ73" s="91">
        <f t="shared" si="61"/>
        <v>0</v>
      </c>
      <c r="AR73" s="91">
        <f t="shared" si="61"/>
        <v>0</v>
      </c>
      <c r="AS73" s="91">
        <f t="shared" si="61"/>
        <v>0</v>
      </c>
      <c r="AT73" s="91">
        <f t="shared" si="61"/>
        <v>0</v>
      </c>
      <c r="AU73" s="91">
        <f t="shared" si="61"/>
        <v>0</v>
      </c>
      <c r="AV73" s="91">
        <f t="shared" si="61"/>
        <v>0</v>
      </c>
      <c r="AW73" s="91">
        <f t="shared" si="61"/>
        <v>0</v>
      </c>
      <c r="AX73" s="91">
        <f t="shared" si="61"/>
        <v>0</v>
      </c>
      <c r="AY73" s="91">
        <f t="shared" si="61"/>
        <v>0</v>
      </c>
      <c r="AZ73" s="91">
        <f t="shared" si="61"/>
        <v>0</v>
      </c>
      <c r="BA73" s="91">
        <f t="shared" si="61"/>
        <v>0</v>
      </c>
      <c r="BB73" s="144">
        <f>SUM(E73:BA73)</f>
        <v>0</v>
      </c>
      <c r="BD73" s="3"/>
      <c r="BE73" s="3"/>
      <c r="BF73" s="3"/>
      <c r="BG73" s="3"/>
      <c r="BH73" s="3"/>
      <c r="BI73" s="3"/>
      <c r="BJ73" s="3"/>
      <c r="BK73" s="3"/>
      <c r="BL73" s="3"/>
      <c r="BM73" s="3"/>
      <c r="BN73" s="3"/>
      <c r="BO73" s="3"/>
      <c r="BP73" s="3"/>
      <c r="BQ73" s="3"/>
      <c r="BR73" s="3"/>
      <c r="BS73" s="3"/>
      <c r="BT73" s="3"/>
      <c r="BU73" s="3"/>
      <c r="BV73" s="3"/>
      <c r="BW73" s="3"/>
      <c r="BX73" s="3"/>
      <c r="BY73" s="3"/>
    </row>
    <row r="74" spans="2:77" outlineLevel="1">
      <c r="C74" s="160"/>
      <c r="D74" s="161" t="s">
        <v>123</v>
      </c>
      <c r="E74" s="145">
        <f>SUM(E65:E73)</f>
        <v>0</v>
      </c>
      <c r="F74" s="145">
        <f>SUM(F65:F73)</f>
        <v>0</v>
      </c>
      <c r="G74" s="145">
        <f t="shared" ref="G74:X74" si="62">SUM(G65:G73)</f>
        <v>0</v>
      </c>
      <c r="H74" s="145">
        <f t="shared" si="62"/>
        <v>0</v>
      </c>
      <c r="I74" s="145">
        <f t="shared" si="62"/>
        <v>0</v>
      </c>
      <c r="J74" s="145">
        <f t="shared" si="62"/>
        <v>0</v>
      </c>
      <c r="K74" s="145">
        <f>SUM(K65:K73)</f>
        <v>0</v>
      </c>
      <c r="L74" s="145">
        <f t="shared" si="62"/>
        <v>0</v>
      </c>
      <c r="M74" s="145">
        <f t="shared" si="62"/>
        <v>0</v>
      </c>
      <c r="N74" s="145">
        <f t="shared" si="62"/>
        <v>0</v>
      </c>
      <c r="O74" s="145">
        <f t="shared" si="62"/>
        <v>0</v>
      </c>
      <c r="P74" s="145">
        <f t="shared" si="62"/>
        <v>0</v>
      </c>
      <c r="Q74" s="145">
        <f t="shared" si="62"/>
        <v>0</v>
      </c>
      <c r="R74" s="145">
        <f t="shared" si="62"/>
        <v>0</v>
      </c>
      <c r="S74" s="145">
        <f t="shared" si="62"/>
        <v>0</v>
      </c>
      <c r="T74" s="145">
        <f t="shared" si="62"/>
        <v>0</v>
      </c>
      <c r="U74" s="145">
        <f t="shared" si="62"/>
        <v>0</v>
      </c>
      <c r="V74" s="145">
        <f t="shared" si="62"/>
        <v>0</v>
      </c>
      <c r="W74" s="145">
        <f t="shared" si="62"/>
        <v>0</v>
      </c>
      <c r="X74" s="145">
        <f t="shared" si="62"/>
        <v>0</v>
      </c>
      <c r="Y74" s="145">
        <f>SUM(Y65:Y73)</f>
        <v>0</v>
      </c>
      <c r="Z74" s="145">
        <f t="shared" ref="Z74:AZ74" si="63">SUM(Z65:Z73)</f>
        <v>0</v>
      </c>
      <c r="AA74" s="145">
        <f t="shared" si="63"/>
        <v>0</v>
      </c>
      <c r="AB74" s="145">
        <f t="shared" si="63"/>
        <v>0</v>
      </c>
      <c r="AC74" s="145">
        <f t="shared" si="63"/>
        <v>0</v>
      </c>
      <c r="AD74" s="145">
        <f t="shared" si="63"/>
        <v>0</v>
      </c>
      <c r="AE74" s="145">
        <f t="shared" si="63"/>
        <v>0</v>
      </c>
      <c r="AF74" s="145">
        <f t="shared" si="63"/>
        <v>0</v>
      </c>
      <c r="AG74" s="145">
        <f t="shared" si="63"/>
        <v>0</v>
      </c>
      <c r="AH74" s="145">
        <f t="shared" si="63"/>
        <v>0</v>
      </c>
      <c r="AI74" s="145">
        <f t="shared" si="63"/>
        <v>0</v>
      </c>
      <c r="AJ74" s="145">
        <f t="shared" si="63"/>
        <v>0</v>
      </c>
      <c r="AK74" s="145">
        <f t="shared" si="63"/>
        <v>0</v>
      </c>
      <c r="AL74" s="145">
        <f t="shared" si="63"/>
        <v>0</v>
      </c>
      <c r="AM74" s="145">
        <f t="shared" si="63"/>
        <v>0</v>
      </c>
      <c r="AN74" s="145">
        <f t="shared" si="63"/>
        <v>0</v>
      </c>
      <c r="AO74" s="145">
        <f t="shared" si="63"/>
        <v>0</v>
      </c>
      <c r="AP74" s="145">
        <f t="shared" si="63"/>
        <v>0</v>
      </c>
      <c r="AQ74" s="145">
        <f t="shared" si="63"/>
        <v>0</v>
      </c>
      <c r="AR74" s="145">
        <f t="shared" si="63"/>
        <v>0</v>
      </c>
      <c r="AS74" s="145">
        <f t="shared" si="63"/>
        <v>0</v>
      </c>
      <c r="AT74" s="145">
        <f t="shared" si="63"/>
        <v>0</v>
      </c>
      <c r="AU74" s="145">
        <f t="shared" si="63"/>
        <v>0</v>
      </c>
      <c r="AV74" s="145">
        <f t="shared" si="63"/>
        <v>0</v>
      </c>
      <c r="AW74" s="145">
        <f t="shared" si="63"/>
        <v>0</v>
      </c>
      <c r="AX74" s="145">
        <f t="shared" si="63"/>
        <v>0</v>
      </c>
      <c r="AY74" s="145">
        <f t="shared" si="63"/>
        <v>0</v>
      </c>
      <c r="AZ74" s="145">
        <f t="shared" si="63"/>
        <v>0</v>
      </c>
      <c r="BA74" s="145">
        <f>SUM(BA65:BA73)</f>
        <v>0</v>
      </c>
      <c r="BB74" s="144">
        <f t="shared" si="54"/>
        <v>0</v>
      </c>
      <c r="BD74" s="3"/>
      <c r="BE74" s="3"/>
      <c r="BF74" s="3"/>
      <c r="BG74" s="3"/>
      <c r="BH74" s="3"/>
      <c r="BI74" s="3"/>
      <c r="BJ74" s="3"/>
      <c r="BK74" s="3"/>
      <c r="BL74" s="3"/>
      <c r="BM74" s="3"/>
      <c r="BN74" s="3"/>
      <c r="BO74" s="3"/>
      <c r="BP74" s="3"/>
      <c r="BQ74" s="3"/>
      <c r="BR74" s="3"/>
      <c r="BS74" s="3"/>
      <c r="BT74" s="3"/>
      <c r="BU74" s="3"/>
      <c r="BV74" s="3"/>
      <c r="BW74" s="3"/>
      <c r="BX74" s="3"/>
      <c r="BY74" s="3"/>
    </row>
    <row r="75" spans="2:77" outlineLevel="1">
      <c r="C75" s="162"/>
      <c r="D75" s="161" t="s">
        <v>53</v>
      </c>
      <c r="E75" s="145">
        <f>+E74*E$23</f>
        <v>0</v>
      </c>
      <c r="F75" s="145">
        <f>+F74*F$23</f>
        <v>0</v>
      </c>
      <c r="G75" s="145">
        <f>+G74*G$23</f>
        <v>0</v>
      </c>
      <c r="H75" s="145">
        <f>+H74*H$23</f>
        <v>0</v>
      </c>
      <c r="I75" s="145">
        <f t="shared" ref="I75:Y75" si="64">+I74*I$23</f>
        <v>0</v>
      </c>
      <c r="J75" s="145">
        <f t="shared" si="64"/>
        <v>0</v>
      </c>
      <c r="K75" s="145">
        <f>+K74*K$23</f>
        <v>0</v>
      </c>
      <c r="L75" s="145">
        <f t="shared" si="64"/>
        <v>0</v>
      </c>
      <c r="M75" s="145">
        <f t="shared" si="64"/>
        <v>0</v>
      </c>
      <c r="N75" s="145">
        <f t="shared" si="64"/>
        <v>0</v>
      </c>
      <c r="O75" s="145">
        <f t="shared" si="64"/>
        <v>0</v>
      </c>
      <c r="P75" s="145">
        <f t="shared" si="64"/>
        <v>0</v>
      </c>
      <c r="Q75" s="145">
        <f t="shared" si="64"/>
        <v>0</v>
      </c>
      <c r="R75" s="145">
        <f t="shared" si="64"/>
        <v>0</v>
      </c>
      <c r="S75" s="145">
        <f t="shared" si="64"/>
        <v>0</v>
      </c>
      <c r="T75" s="145">
        <f t="shared" si="64"/>
        <v>0</v>
      </c>
      <c r="U75" s="145">
        <f t="shared" si="64"/>
        <v>0</v>
      </c>
      <c r="V75" s="145">
        <f t="shared" si="64"/>
        <v>0</v>
      </c>
      <c r="W75" s="145">
        <f t="shared" si="64"/>
        <v>0</v>
      </c>
      <c r="X75" s="145">
        <f t="shared" si="64"/>
        <v>0</v>
      </c>
      <c r="Y75" s="145">
        <f t="shared" si="64"/>
        <v>0</v>
      </c>
      <c r="Z75" s="145">
        <f t="shared" ref="Z75:AZ75" si="65">+Z74*Z$23</f>
        <v>0</v>
      </c>
      <c r="AA75" s="145">
        <f t="shared" si="65"/>
        <v>0</v>
      </c>
      <c r="AB75" s="145">
        <f t="shared" si="65"/>
        <v>0</v>
      </c>
      <c r="AC75" s="145">
        <f t="shared" si="65"/>
        <v>0</v>
      </c>
      <c r="AD75" s="145">
        <f t="shared" si="65"/>
        <v>0</v>
      </c>
      <c r="AE75" s="145">
        <f t="shared" si="65"/>
        <v>0</v>
      </c>
      <c r="AF75" s="145">
        <f t="shared" si="65"/>
        <v>0</v>
      </c>
      <c r="AG75" s="145">
        <f t="shared" si="65"/>
        <v>0</v>
      </c>
      <c r="AH75" s="145">
        <f t="shared" si="65"/>
        <v>0</v>
      </c>
      <c r="AI75" s="145">
        <f t="shared" si="65"/>
        <v>0</v>
      </c>
      <c r="AJ75" s="145">
        <f t="shared" si="65"/>
        <v>0</v>
      </c>
      <c r="AK75" s="145">
        <f t="shared" si="65"/>
        <v>0</v>
      </c>
      <c r="AL75" s="145">
        <f t="shared" si="65"/>
        <v>0</v>
      </c>
      <c r="AM75" s="145">
        <f t="shared" si="65"/>
        <v>0</v>
      </c>
      <c r="AN75" s="145">
        <f t="shared" si="65"/>
        <v>0</v>
      </c>
      <c r="AO75" s="145">
        <f t="shared" si="65"/>
        <v>0</v>
      </c>
      <c r="AP75" s="145">
        <f t="shared" si="65"/>
        <v>0</v>
      </c>
      <c r="AQ75" s="145">
        <f t="shared" si="65"/>
        <v>0</v>
      </c>
      <c r="AR75" s="145">
        <f t="shared" si="65"/>
        <v>0</v>
      </c>
      <c r="AS75" s="145">
        <f t="shared" si="65"/>
        <v>0</v>
      </c>
      <c r="AT75" s="145">
        <f t="shared" si="65"/>
        <v>0</v>
      </c>
      <c r="AU75" s="145">
        <f t="shared" si="65"/>
        <v>0</v>
      </c>
      <c r="AV75" s="145">
        <f t="shared" si="65"/>
        <v>0</v>
      </c>
      <c r="AW75" s="145">
        <f t="shared" si="65"/>
        <v>0</v>
      </c>
      <c r="AX75" s="145">
        <f t="shared" si="65"/>
        <v>0</v>
      </c>
      <c r="AY75" s="145">
        <f t="shared" si="65"/>
        <v>0</v>
      </c>
      <c r="AZ75" s="145">
        <f t="shared" si="65"/>
        <v>0</v>
      </c>
      <c r="BA75" s="145">
        <f>+BA74*BA$23</f>
        <v>0</v>
      </c>
      <c r="BB75" s="144">
        <f t="shared" si="54"/>
        <v>0</v>
      </c>
      <c r="BD75" s="3"/>
      <c r="BE75" s="3"/>
      <c r="BF75" s="3"/>
      <c r="BG75" s="3"/>
      <c r="BH75" s="3"/>
      <c r="BI75" s="3"/>
      <c r="BJ75" s="3"/>
      <c r="BK75" s="3"/>
      <c r="BL75" s="3"/>
      <c r="BM75" s="3"/>
      <c r="BN75" s="3"/>
      <c r="BO75" s="3"/>
      <c r="BP75" s="3"/>
      <c r="BQ75" s="3"/>
      <c r="BR75" s="3"/>
      <c r="BS75" s="3"/>
      <c r="BT75" s="3"/>
      <c r="BU75" s="3"/>
      <c r="BV75" s="3"/>
      <c r="BW75" s="3"/>
      <c r="BX75" s="3"/>
      <c r="BY75" s="3"/>
    </row>
    <row r="76" spans="2:77" outlineLevel="1">
      <c r="C76" s="162"/>
      <c r="D76" s="161" t="s">
        <v>197</v>
      </c>
      <c r="E76" s="145">
        <f t="shared" ref="E76:Y76" si="66">+E73*E$23</f>
        <v>0</v>
      </c>
      <c r="F76" s="145">
        <f t="shared" si="66"/>
        <v>0</v>
      </c>
      <c r="G76" s="145">
        <f t="shared" si="66"/>
        <v>0</v>
      </c>
      <c r="H76" s="145">
        <f t="shared" si="66"/>
        <v>0</v>
      </c>
      <c r="I76" s="145">
        <f>+I73*I$23</f>
        <v>0</v>
      </c>
      <c r="J76" s="145">
        <f t="shared" si="66"/>
        <v>0</v>
      </c>
      <c r="K76" s="145">
        <f>+K73*K$23</f>
        <v>0</v>
      </c>
      <c r="L76" s="145">
        <f t="shared" si="66"/>
        <v>0</v>
      </c>
      <c r="M76" s="145">
        <f t="shared" si="66"/>
        <v>0</v>
      </c>
      <c r="N76" s="145">
        <f t="shared" si="66"/>
        <v>0</v>
      </c>
      <c r="O76" s="145">
        <f t="shared" si="66"/>
        <v>0</v>
      </c>
      <c r="P76" s="145">
        <f t="shared" si="66"/>
        <v>0</v>
      </c>
      <c r="Q76" s="145">
        <f t="shared" si="66"/>
        <v>0</v>
      </c>
      <c r="R76" s="145">
        <f t="shared" si="66"/>
        <v>0</v>
      </c>
      <c r="S76" s="145">
        <f t="shared" si="66"/>
        <v>0</v>
      </c>
      <c r="T76" s="145">
        <f t="shared" si="66"/>
        <v>0</v>
      </c>
      <c r="U76" s="145">
        <f t="shared" si="66"/>
        <v>0</v>
      </c>
      <c r="V76" s="145">
        <f t="shared" si="66"/>
        <v>0</v>
      </c>
      <c r="W76" s="145">
        <f t="shared" si="66"/>
        <v>0</v>
      </c>
      <c r="X76" s="145">
        <f t="shared" si="66"/>
        <v>0</v>
      </c>
      <c r="Y76" s="145">
        <f t="shared" si="66"/>
        <v>0</v>
      </c>
      <c r="Z76" s="145">
        <f t="shared" ref="Z76:AZ76" si="67">+Z73*Z$23</f>
        <v>0</v>
      </c>
      <c r="AA76" s="145">
        <f t="shared" si="67"/>
        <v>0</v>
      </c>
      <c r="AB76" s="145">
        <f t="shared" si="67"/>
        <v>0</v>
      </c>
      <c r="AC76" s="145">
        <f t="shared" si="67"/>
        <v>0</v>
      </c>
      <c r="AD76" s="145">
        <f t="shared" si="67"/>
        <v>0</v>
      </c>
      <c r="AE76" s="145">
        <f t="shared" si="67"/>
        <v>0</v>
      </c>
      <c r="AF76" s="145">
        <f t="shared" si="67"/>
        <v>0</v>
      </c>
      <c r="AG76" s="145">
        <f t="shared" si="67"/>
        <v>0</v>
      </c>
      <c r="AH76" s="145">
        <f t="shared" si="67"/>
        <v>0</v>
      </c>
      <c r="AI76" s="145">
        <f t="shared" si="67"/>
        <v>0</v>
      </c>
      <c r="AJ76" s="145">
        <f t="shared" si="67"/>
        <v>0</v>
      </c>
      <c r="AK76" s="145">
        <f t="shared" si="67"/>
        <v>0</v>
      </c>
      <c r="AL76" s="145">
        <f t="shared" si="67"/>
        <v>0</v>
      </c>
      <c r="AM76" s="145">
        <f t="shared" si="67"/>
        <v>0</v>
      </c>
      <c r="AN76" s="145">
        <f t="shared" si="67"/>
        <v>0</v>
      </c>
      <c r="AO76" s="145">
        <f t="shared" si="67"/>
        <v>0</v>
      </c>
      <c r="AP76" s="145">
        <f t="shared" si="67"/>
        <v>0</v>
      </c>
      <c r="AQ76" s="145">
        <f t="shared" si="67"/>
        <v>0</v>
      </c>
      <c r="AR76" s="145">
        <f t="shared" si="67"/>
        <v>0</v>
      </c>
      <c r="AS76" s="145">
        <f t="shared" si="67"/>
        <v>0</v>
      </c>
      <c r="AT76" s="145">
        <f t="shared" si="67"/>
        <v>0</v>
      </c>
      <c r="AU76" s="145">
        <f t="shared" si="67"/>
        <v>0</v>
      </c>
      <c r="AV76" s="145">
        <f t="shared" si="67"/>
        <v>0</v>
      </c>
      <c r="AW76" s="145">
        <f t="shared" si="67"/>
        <v>0</v>
      </c>
      <c r="AX76" s="145">
        <f t="shared" si="67"/>
        <v>0</v>
      </c>
      <c r="AY76" s="145">
        <f t="shared" si="67"/>
        <v>0</v>
      </c>
      <c r="AZ76" s="145">
        <f t="shared" si="67"/>
        <v>0</v>
      </c>
      <c r="BA76" s="145">
        <f>+BA73*BA$23</f>
        <v>0</v>
      </c>
      <c r="BB76" s="144">
        <f>SUM(E76:BA76)</f>
        <v>0</v>
      </c>
      <c r="BD76" s="3"/>
      <c r="BE76" s="3"/>
      <c r="BF76" s="3"/>
      <c r="BG76" s="3"/>
      <c r="BH76" s="3"/>
      <c r="BI76" s="3"/>
      <c r="BJ76" s="3"/>
      <c r="BK76" s="3"/>
      <c r="BL76" s="3"/>
      <c r="BM76" s="3"/>
      <c r="BN76" s="3"/>
      <c r="BO76" s="3"/>
      <c r="BP76" s="3"/>
      <c r="BQ76" s="3"/>
      <c r="BR76" s="3"/>
      <c r="BS76" s="3"/>
      <c r="BT76" s="3"/>
      <c r="BU76" s="3"/>
      <c r="BV76" s="3"/>
      <c r="BW76" s="3"/>
      <c r="BX76" s="3"/>
      <c r="BY76" s="3"/>
    </row>
    <row r="77" spans="2:77" outlineLevel="1">
      <c r="C77" s="168"/>
      <c r="D77" s="169" t="s">
        <v>193</v>
      </c>
      <c r="E77" s="148">
        <f t="shared" ref="E77:Y77" si="68">+E75-E$28</f>
        <v>0</v>
      </c>
      <c r="F77" s="148">
        <f t="shared" si="68"/>
        <v>0</v>
      </c>
      <c r="G77" s="148">
        <f t="shared" si="68"/>
        <v>0</v>
      </c>
      <c r="H77" s="148">
        <f t="shared" si="68"/>
        <v>0</v>
      </c>
      <c r="I77" s="148">
        <f t="shared" si="68"/>
        <v>0</v>
      </c>
      <c r="J77" s="148">
        <f t="shared" si="68"/>
        <v>0</v>
      </c>
      <c r="K77" s="148">
        <f t="shared" si="68"/>
        <v>0</v>
      </c>
      <c r="L77" s="148">
        <f t="shared" si="68"/>
        <v>0</v>
      </c>
      <c r="M77" s="148">
        <f t="shared" si="68"/>
        <v>0</v>
      </c>
      <c r="N77" s="148">
        <f t="shared" si="68"/>
        <v>0</v>
      </c>
      <c r="O77" s="148">
        <f t="shared" si="68"/>
        <v>0</v>
      </c>
      <c r="P77" s="148">
        <f t="shared" si="68"/>
        <v>0</v>
      </c>
      <c r="Q77" s="148">
        <f t="shared" si="68"/>
        <v>0</v>
      </c>
      <c r="R77" s="148">
        <f t="shared" si="68"/>
        <v>0</v>
      </c>
      <c r="S77" s="148">
        <f t="shared" si="68"/>
        <v>0</v>
      </c>
      <c r="T77" s="148">
        <f t="shared" si="68"/>
        <v>0</v>
      </c>
      <c r="U77" s="148">
        <f t="shared" si="68"/>
        <v>0</v>
      </c>
      <c r="V77" s="148">
        <f t="shared" si="68"/>
        <v>0</v>
      </c>
      <c r="W77" s="148">
        <f t="shared" si="68"/>
        <v>0</v>
      </c>
      <c r="X77" s="148">
        <f t="shared" si="68"/>
        <v>0</v>
      </c>
      <c r="Y77" s="148">
        <f t="shared" si="68"/>
        <v>0</v>
      </c>
      <c r="Z77" s="148">
        <f t="shared" ref="Z77:AZ77" si="69">+Z75-Z$28</f>
        <v>0</v>
      </c>
      <c r="AA77" s="148">
        <f t="shared" si="69"/>
        <v>0</v>
      </c>
      <c r="AB77" s="148">
        <f t="shared" si="69"/>
        <v>0</v>
      </c>
      <c r="AC77" s="148">
        <f t="shared" si="69"/>
        <v>0</v>
      </c>
      <c r="AD77" s="148">
        <f t="shared" si="69"/>
        <v>0</v>
      </c>
      <c r="AE77" s="148">
        <f t="shared" si="69"/>
        <v>0</v>
      </c>
      <c r="AF77" s="148">
        <f t="shared" si="69"/>
        <v>0</v>
      </c>
      <c r="AG77" s="148">
        <f t="shared" si="69"/>
        <v>0</v>
      </c>
      <c r="AH77" s="148">
        <f t="shared" si="69"/>
        <v>0</v>
      </c>
      <c r="AI77" s="148">
        <f t="shared" si="69"/>
        <v>0</v>
      </c>
      <c r="AJ77" s="148">
        <f t="shared" si="69"/>
        <v>0</v>
      </c>
      <c r="AK77" s="148">
        <f t="shared" si="69"/>
        <v>0</v>
      </c>
      <c r="AL77" s="148">
        <f t="shared" si="69"/>
        <v>0</v>
      </c>
      <c r="AM77" s="148">
        <f t="shared" si="69"/>
        <v>0</v>
      </c>
      <c r="AN77" s="148">
        <f t="shared" si="69"/>
        <v>0</v>
      </c>
      <c r="AO77" s="148">
        <f t="shared" si="69"/>
        <v>0</v>
      </c>
      <c r="AP77" s="148">
        <f t="shared" si="69"/>
        <v>0</v>
      </c>
      <c r="AQ77" s="148">
        <f t="shared" si="69"/>
        <v>0</v>
      </c>
      <c r="AR77" s="148">
        <f t="shared" si="69"/>
        <v>0</v>
      </c>
      <c r="AS77" s="148">
        <f t="shared" si="69"/>
        <v>0</v>
      </c>
      <c r="AT77" s="148">
        <f t="shared" si="69"/>
        <v>0</v>
      </c>
      <c r="AU77" s="148">
        <f t="shared" si="69"/>
        <v>0</v>
      </c>
      <c r="AV77" s="148">
        <f t="shared" si="69"/>
        <v>0</v>
      </c>
      <c r="AW77" s="148">
        <f t="shared" si="69"/>
        <v>0</v>
      </c>
      <c r="AX77" s="148">
        <f t="shared" si="69"/>
        <v>0</v>
      </c>
      <c r="AY77" s="148">
        <f t="shared" si="69"/>
        <v>0</v>
      </c>
      <c r="AZ77" s="148">
        <f t="shared" si="69"/>
        <v>0</v>
      </c>
      <c r="BA77" s="148">
        <f>+BA75-BA$28</f>
        <v>0</v>
      </c>
      <c r="BB77" s="149">
        <f>+BB75-BB$28</f>
        <v>0</v>
      </c>
      <c r="BD77" s="3"/>
      <c r="BE77" s="3"/>
      <c r="BF77" s="3"/>
      <c r="BG77" s="3"/>
      <c r="BH77" s="3"/>
      <c r="BI77" s="3"/>
      <c r="BJ77" s="3"/>
      <c r="BK77" s="3"/>
      <c r="BL77" s="3"/>
      <c r="BM77" s="3"/>
      <c r="BN77" s="3"/>
      <c r="BO77" s="3"/>
      <c r="BP77" s="3"/>
      <c r="BQ77" s="3"/>
      <c r="BR77" s="3"/>
      <c r="BS77" s="3"/>
      <c r="BT77" s="3"/>
      <c r="BU77" s="3"/>
      <c r="BV77" s="3"/>
      <c r="BW77" s="3"/>
      <c r="BX77" s="3"/>
      <c r="BY77" s="3"/>
    </row>
    <row r="78" spans="2:77">
      <c r="C78" s="154"/>
      <c r="D78" s="155"/>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5"/>
      <c r="BD78" s="3"/>
      <c r="BE78" s="3"/>
      <c r="BF78" s="3"/>
      <c r="BG78" s="3"/>
      <c r="BH78" s="3"/>
      <c r="BI78" s="3"/>
      <c r="BJ78" s="3"/>
      <c r="BK78" s="3"/>
      <c r="BL78" s="3"/>
      <c r="BM78" s="3"/>
      <c r="BN78" s="3"/>
      <c r="BO78" s="3"/>
      <c r="BP78" s="3"/>
      <c r="BQ78" s="3"/>
      <c r="BR78" s="3"/>
      <c r="BS78" s="3"/>
      <c r="BT78" s="3"/>
      <c r="BU78" s="3"/>
      <c r="BV78" s="3"/>
      <c r="BW78" s="3"/>
      <c r="BX78" s="3"/>
      <c r="BY78" s="3"/>
    </row>
    <row r="79" spans="2:77" outlineLevel="1">
      <c r="B79" s="60"/>
      <c r="C79" s="156">
        <f>+I7</f>
        <v>0</v>
      </c>
      <c r="D79" s="157" t="s">
        <v>121</v>
      </c>
      <c r="E79" s="141">
        <v>0</v>
      </c>
      <c r="F79" s="141">
        <v>1</v>
      </c>
      <c r="G79" s="141">
        <v>2</v>
      </c>
      <c r="H79" s="141">
        <v>3</v>
      </c>
      <c r="I79" s="141">
        <v>4</v>
      </c>
      <c r="J79" s="141">
        <v>5</v>
      </c>
      <c r="K79" s="141">
        <v>6</v>
      </c>
      <c r="L79" s="141">
        <v>7</v>
      </c>
      <c r="M79" s="141">
        <v>8</v>
      </c>
      <c r="N79" s="141">
        <v>9</v>
      </c>
      <c r="O79" s="141">
        <v>10</v>
      </c>
      <c r="P79" s="141">
        <v>11</v>
      </c>
      <c r="Q79" s="141">
        <v>12</v>
      </c>
      <c r="R79" s="141">
        <v>13</v>
      </c>
      <c r="S79" s="141">
        <v>14</v>
      </c>
      <c r="T79" s="141">
        <v>15</v>
      </c>
      <c r="U79" s="141">
        <v>16</v>
      </c>
      <c r="V79" s="141">
        <v>17</v>
      </c>
      <c r="W79" s="141">
        <v>18</v>
      </c>
      <c r="X79" s="141">
        <v>19</v>
      </c>
      <c r="Y79" s="141">
        <v>20</v>
      </c>
      <c r="Z79" s="141">
        <v>21</v>
      </c>
      <c r="AA79" s="141">
        <v>22</v>
      </c>
      <c r="AB79" s="141">
        <v>23</v>
      </c>
      <c r="AC79" s="141">
        <v>24</v>
      </c>
      <c r="AD79" s="141">
        <v>25</v>
      </c>
      <c r="AE79" s="141">
        <v>26</v>
      </c>
      <c r="AF79" s="141">
        <v>27</v>
      </c>
      <c r="AG79" s="141">
        <v>28</v>
      </c>
      <c r="AH79" s="141">
        <v>29</v>
      </c>
      <c r="AI79" s="141">
        <v>30</v>
      </c>
      <c r="AJ79" s="141">
        <v>31</v>
      </c>
      <c r="AK79" s="141">
        <v>32</v>
      </c>
      <c r="AL79" s="141">
        <v>33</v>
      </c>
      <c r="AM79" s="141">
        <v>34</v>
      </c>
      <c r="AN79" s="141">
        <v>35</v>
      </c>
      <c r="AO79" s="141">
        <v>36</v>
      </c>
      <c r="AP79" s="141">
        <v>37</v>
      </c>
      <c r="AQ79" s="141">
        <v>38</v>
      </c>
      <c r="AR79" s="141">
        <v>39</v>
      </c>
      <c r="AS79" s="141">
        <v>40</v>
      </c>
      <c r="AT79" s="141">
        <v>41</v>
      </c>
      <c r="AU79" s="141">
        <v>42</v>
      </c>
      <c r="AV79" s="141">
        <v>43</v>
      </c>
      <c r="AW79" s="141">
        <v>44</v>
      </c>
      <c r="AX79" s="141">
        <v>45</v>
      </c>
      <c r="AY79" s="141">
        <v>46</v>
      </c>
      <c r="AZ79" s="141">
        <v>47</v>
      </c>
      <c r="BA79" s="141">
        <v>48</v>
      </c>
      <c r="BB79" s="142"/>
      <c r="BD79" s="3"/>
      <c r="BE79" s="3"/>
      <c r="BF79" s="3"/>
      <c r="BG79" s="3"/>
      <c r="BH79" s="3"/>
      <c r="BI79" s="3"/>
      <c r="BJ79" s="3"/>
      <c r="BK79" s="3"/>
      <c r="BL79" s="3"/>
      <c r="BM79" s="3"/>
      <c r="BN79" s="3"/>
      <c r="BO79" s="3"/>
      <c r="BP79" s="3"/>
      <c r="BQ79" s="3"/>
      <c r="BR79" s="3"/>
      <c r="BS79" s="3"/>
      <c r="BT79" s="3"/>
      <c r="BU79" s="3"/>
      <c r="BV79" s="3"/>
      <c r="BW79" s="3"/>
      <c r="BX79" s="3"/>
      <c r="BY79" s="3"/>
    </row>
    <row r="80" spans="2:77" outlineLevel="1">
      <c r="B80" s="60" t="str">
        <f>CONCATENATE($C$79,C80)</f>
        <v>0Investeringskost 1</v>
      </c>
      <c r="C80" s="158" t="str">
        <f t="shared" ref="C80:D82" si="70">+C9</f>
        <v>Investeringskost 1</v>
      </c>
      <c r="D80" s="159" t="str">
        <f t="shared" si="70"/>
        <v>&lt;navn på investeringskostnad&gt;</v>
      </c>
      <c r="E80" s="145">
        <f>+I9</f>
        <v>0</v>
      </c>
      <c r="F80" s="145"/>
      <c r="G80" s="111"/>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4">
        <f>SUM(E80:BA80)</f>
        <v>0</v>
      </c>
      <c r="BD80" s="3"/>
      <c r="BE80" s="3"/>
      <c r="BF80" s="3"/>
      <c r="BG80" s="3"/>
      <c r="BH80" s="3"/>
      <c r="BI80" s="3"/>
      <c r="BJ80" s="3"/>
      <c r="BK80" s="3"/>
      <c r="BL80" s="3"/>
      <c r="BM80" s="3"/>
      <c r="BN80" s="3"/>
      <c r="BO80" s="3"/>
      <c r="BP80" s="3"/>
      <c r="BQ80" s="3"/>
      <c r="BR80" s="3"/>
      <c r="BS80" s="3"/>
      <c r="BT80" s="3"/>
      <c r="BU80" s="3"/>
      <c r="BV80" s="3"/>
      <c r="BW80" s="3"/>
      <c r="BX80" s="3"/>
      <c r="BY80" s="3"/>
    </row>
    <row r="81" spans="2:77" outlineLevel="1">
      <c r="B81" s="60" t="str">
        <f t="shared" ref="B81:B88" si="71">CONCATENATE($C$79,C81)</f>
        <v>0Investeringskost 2</v>
      </c>
      <c r="C81" s="158" t="str">
        <f t="shared" si="70"/>
        <v>Investeringskost 2</v>
      </c>
      <c r="D81" s="159">
        <f t="shared" si="70"/>
        <v>0</v>
      </c>
      <c r="E81" s="145">
        <f>+I10</f>
        <v>0</v>
      </c>
      <c r="F81" s="145"/>
      <c r="G81" s="111"/>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4">
        <f t="shared" ref="BB81:BB90" si="72">SUM(E81:BA81)</f>
        <v>0</v>
      </c>
      <c r="BD81" s="3"/>
      <c r="BE81" s="3"/>
      <c r="BF81" s="3"/>
      <c r="BG81" s="3"/>
      <c r="BH81" s="3"/>
      <c r="BI81" s="3"/>
      <c r="BJ81" s="3"/>
      <c r="BK81" s="3"/>
      <c r="BL81" s="3"/>
      <c r="BM81" s="3"/>
      <c r="BN81" s="3"/>
      <c r="BO81" s="3"/>
      <c r="BP81" s="3"/>
      <c r="BQ81" s="3"/>
      <c r="BR81" s="3"/>
      <c r="BS81" s="3"/>
      <c r="BT81" s="3"/>
      <c r="BU81" s="3"/>
      <c r="BV81" s="3"/>
      <c r="BW81" s="3"/>
      <c r="BX81" s="3"/>
      <c r="BY81" s="3"/>
    </row>
    <row r="82" spans="2:77" outlineLevel="1">
      <c r="B82" s="60" t="str">
        <f t="shared" si="71"/>
        <v>0Investeringskost 3</v>
      </c>
      <c r="C82" s="158" t="str">
        <f t="shared" si="70"/>
        <v>Investeringskost 3</v>
      </c>
      <c r="D82" s="159">
        <f t="shared" si="70"/>
        <v>0</v>
      </c>
      <c r="E82" s="145">
        <f>+I11</f>
        <v>0</v>
      </c>
      <c r="F82" s="145"/>
      <c r="G82" s="111"/>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4">
        <f t="shared" si="72"/>
        <v>0</v>
      </c>
      <c r="BD82" s="3"/>
      <c r="BE82" s="3"/>
      <c r="BF82" s="3"/>
      <c r="BG82" s="3"/>
      <c r="BH82" s="3"/>
      <c r="BI82" s="3"/>
      <c r="BJ82" s="3"/>
      <c r="BK82" s="3"/>
      <c r="BL82" s="3"/>
      <c r="BM82" s="3"/>
      <c r="BN82" s="3"/>
      <c r="BO82" s="3"/>
      <c r="BP82" s="3"/>
      <c r="BQ82" s="3"/>
      <c r="BR82" s="3"/>
      <c r="BS82" s="3"/>
      <c r="BT82" s="3"/>
      <c r="BU82" s="3"/>
      <c r="BV82" s="3"/>
      <c r="BW82" s="3"/>
      <c r="BX82" s="3"/>
      <c r="BY82" s="3"/>
    </row>
    <row r="83" spans="2:77" outlineLevel="1">
      <c r="B83" s="60" t="str">
        <f t="shared" si="71"/>
        <v>0Driftsutgift 1 (per måned)</v>
      </c>
      <c r="C83" s="158" t="str">
        <f t="shared" ref="C83:D87" si="73">+C14</f>
        <v>Driftsutgift 1 (per måned)</v>
      </c>
      <c r="D83" s="159" t="str">
        <f t="shared" si="73"/>
        <v>&lt;navn på driftsutgift&gt;</v>
      </c>
      <c r="E83" s="145"/>
      <c r="F83" s="91">
        <f t="shared" ref="F83:BA83" si="74">IF(F$25&lt;=Levetid,$I14*(1+Justert_prisstigning)^F$25,)</f>
        <v>0</v>
      </c>
      <c r="G83" s="91">
        <f t="shared" si="74"/>
        <v>0</v>
      </c>
      <c r="H83" s="91">
        <f t="shared" si="74"/>
        <v>0</v>
      </c>
      <c r="I83" s="91">
        <f t="shared" si="74"/>
        <v>0</v>
      </c>
      <c r="J83" s="91">
        <f t="shared" si="74"/>
        <v>0</v>
      </c>
      <c r="K83" s="91">
        <f t="shared" si="74"/>
        <v>0</v>
      </c>
      <c r="L83" s="91">
        <f t="shared" si="74"/>
        <v>0</v>
      </c>
      <c r="M83" s="91">
        <f t="shared" si="74"/>
        <v>0</v>
      </c>
      <c r="N83" s="91">
        <f t="shared" si="74"/>
        <v>0</v>
      </c>
      <c r="O83" s="91">
        <f t="shared" si="74"/>
        <v>0</v>
      </c>
      <c r="P83" s="91">
        <f t="shared" si="74"/>
        <v>0</v>
      </c>
      <c r="Q83" s="91">
        <f t="shared" si="74"/>
        <v>0</v>
      </c>
      <c r="R83" s="91">
        <f t="shared" si="74"/>
        <v>0</v>
      </c>
      <c r="S83" s="91">
        <f t="shared" si="74"/>
        <v>0</v>
      </c>
      <c r="T83" s="91">
        <f t="shared" si="74"/>
        <v>0</v>
      </c>
      <c r="U83" s="91">
        <f t="shared" si="74"/>
        <v>0</v>
      </c>
      <c r="V83" s="91">
        <f t="shared" si="74"/>
        <v>0</v>
      </c>
      <c r="W83" s="91">
        <f t="shared" si="74"/>
        <v>0</v>
      </c>
      <c r="X83" s="91">
        <f t="shared" si="74"/>
        <v>0</v>
      </c>
      <c r="Y83" s="91">
        <f t="shared" si="74"/>
        <v>0</v>
      </c>
      <c r="Z83" s="91">
        <f t="shared" si="74"/>
        <v>0</v>
      </c>
      <c r="AA83" s="91">
        <f t="shared" si="74"/>
        <v>0</v>
      </c>
      <c r="AB83" s="91">
        <f t="shared" si="74"/>
        <v>0</v>
      </c>
      <c r="AC83" s="91">
        <f t="shared" si="74"/>
        <v>0</v>
      </c>
      <c r="AD83" s="91">
        <f t="shared" si="74"/>
        <v>0</v>
      </c>
      <c r="AE83" s="91">
        <f t="shared" si="74"/>
        <v>0</v>
      </c>
      <c r="AF83" s="91">
        <f t="shared" si="74"/>
        <v>0</v>
      </c>
      <c r="AG83" s="91">
        <f t="shared" si="74"/>
        <v>0</v>
      </c>
      <c r="AH83" s="91">
        <f t="shared" si="74"/>
        <v>0</v>
      </c>
      <c r="AI83" s="91">
        <f t="shared" si="74"/>
        <v>0</v>
      </c>
      <c r="AJ83" s="91">
        <f t="shared" si="74"/>
        <v>0</v>
      </c>
      <c r="AK83" s="91">
        <f t="shared" si="74"/>
        <v>0</v>
      </c>
      <c r="AL83" s="91">
        <f t="shared" si="74"/>
        <v>0</v>
      </c>
      <c r="AM83" s="91">
        <f t="shared" si="74"/>
        <v>0</v>
      </c>
      <c r="AN83" s="91">
        <f t="shared" si="74"/>
        <v>0</v>
      </c>
      <c r="AO83" s="91">
        <f t="shared" si="74"/>
        <v>0</v>
      </c>
      <c r="AP83" s="91">
        <f t="shared" si="74"/>
        <v>0</v>
      </c>
      <c r="AQ83" s="91">
        <f t="shared" si="74"/>
        <v>0</v>
      </c>
      <c r="AR83" s="91">
        <f t="shared" si="74"/>
        <v>0</v>
      </c>
      <c r="AS83" s="91">
        <f t="shared" si="74"/>
        <v>0</v>
      </c>
      <c r="AT83" s="91">
        <f t="shared" si="74"/>
        <v>0</v>
      </c>
      <c r="AU83" s="91">
        <f t="shared" si="74"/>
        <v>0</v>
      </c>
      <c r="AV83" s="91">
        <f t="shared" si="74"/>
        <v>0</v>
      </c>
      <c r="AW83" s="91">
        <f t="shared" si="74"/>
        <v>0</v>
      </c>
      <c r="AX83" s="91">
        <f t="shared" si="74"/>
        <v>0</v>
      </c>
      <c r="AY83" s="91">
        <f t="shared" si="74"/>
        <v>0</v>
      </c>
      <c r="AZ83" s="91">
        <f t="shared" si="74"/>
        <v>0</v>
      </c>
      <c r="BA83" s="91">
        <f t="shared" si="74"/>
        <v>0</v>
      </c>
      <c r="BB83" s="144">
        <f t="shared" si="72"/>
        <v>0</v>
      </c>
      <c r="BD83" s="3"/>
      <c r="BE83" s="3"/>
      <c r="BF83" s="3"/>
      <c r="BG83" s="3"/>
      <c r="BH83" s="3"/>
      <c r="BI83" s="3"/>
      <c r="BJ83" s="3"/>
      <c r="BK83" s="3"/>
      <c r="BL83" s="3"/>
      <c r="BM83" s="3"/>
      <c r="BN83" s="3"/>
      <c r="BO83" s="3"/>
      <c r="BP83" s="3"/>
      <c r="BQ83" s="3"/>
      <c r="BR83" s="3"/>
      <c r="BS83" s="3"/>
      <c r="BT83" s="3"/>
      <c r="BU83" s="3"/>
      <c r="BV83" s="3"/>
      <c r="BW83" s="3"/>
      <c r="BX83" s="3"/>
      <c r="BY83" s="3"/>
    </row>
    <row r="84" spans="2:77" outlineLevel="1">
      <c r="B84" s="60" t="str">
        <f t="shared" si="71"/>
        <v>0Driftsutgift 2 (per måned)</v>
      </c>
      <c r="C84" s="158" t="str">
        <f t="shared" si="73"/>
        <v>Driftsutgift 2 (per måned)</v>
      </c>
      <c r="D84" s="159">
        <f t="shared" si="73"/>
        <v>0</v>
      </c>
      <c r="E84" s="145"/>
      <c r="F84" s="91">
        <f t="shared" ref="F84:BA84" si="75">IF(F$25&lt;=Levetid,$I15*(1+Justert_prisstigning)^F$25,)</f>
        <v>0</v>
      </c>
      <c r="G84" s="91">
        <f t="shared" si="75"/>
        <v>0</v>
      </c>
      <c r="H84" s="91">
        <f t="shared" si="75"/>
        <v>0</v>
      </c>
      <c r="I84" s="91">
        <f t="shared" si="75"/>
        <v>0</v>
      </c>
      <c r="J84" s="91">
        <f t="shared" si="75"/>
        <v>0</v>
      </c>
      <c r="K84" s="91">
        <f t="shared" si="75"/>
        <v>0</v>
      </c>
      <c r="L84" s="91">
        <f t="shared" si="75"/>
        <v>0</v>
      </c>
      <c r="M84" s="91">
        <f t="shared" si="75"/>
        <v>0</v>
      </c>
      <c r="N84" s="91">
        <f t="shared" si="75"/>
        <v>0</v>
      </c>
      <c r="O84" s="91">
        <f t="shared" si="75"/>
        <v>0</v>
      </c>
      <c r="P84" s="91">
        <f t="shared" si="75"/>
        <v>0</v>
      </c>
      <c r="Q84" s="91">
        <f t="shared" si="75"/>
        <v>0</v>
      </c>
      <c r="R84" s="91">
        <f t="shared" si="75"/>
        <v>0</v>
      </c>
      <c r="S84" s="91">
        <f t="shared" si="75"/>
        <v>0</v>
      </c>
      <c r="T84" s="91">
        <f t="shared" si="75"/>
        <v>0</v>
      </c>
      <c r="U84" s="91">
        <f t="shared" si="75"/>
        <v>0</v>
      </c>
      <c r="V84" s="91">
        <f t="shared" si="75"/>
        <v>0</v>
      </c>
      <c r="W84" s="91">
        <f t="shared" si="75"/>
        <v>0</v>
      </c>
      <c r="X84" s="91">
        <f t="shared" si="75"/>
        <v>0</v>
      </c>
      <c r="Y84" s="91">
        <f t="shared" si="75"/>
        <v>0</v>
      </c>
      <c r="Z84" s="91">
        <f t="shared" si="75"/>
        <v>0</v>
      </c>
      <c r="AA84" s="91">
        <f t="shared" si="75"/>
        <v>0</v>
      </c>
      <c r="AB84" s="91">
        <f t="shared" si="75"/>
        <v>0</v>
      </c>
      <c r="AC84" s="91">
        <f t="shared" si="75"/>
        <v>0</v>
      </c>
      <c r="AD84" s="91">
        <f t="shared" si="75"/>
        <v>0</v>
      </c>
      <c r="AE84" s="91">
        <f t="shared" si="75"/>
        <v>0</v>
      </c>
      <c r="AF84" s="91">
        <f t="shared" si="75"/>
        <v>0</v>
      </c>
      <c r="AG84" s="91">
        <f t="shared" si="75"/>
        <v>0</v>
      </c>
      <c r="AH84" s="91">
        <f t="shared" si="75"/>
        <v>0</v>
      </c>
      <c r="AI84" s="91">
        <f t="shared" si="75"/>
        <v>0</v>
      </c>
      <c r="AJ84" s="91">
        <f t="shared" si="75"/>
        <v>0</v>
      </c>
      <c r="AK84" s="91">
        <f t="shared" si="75"/>
        <v>0</v>
      </c>
      <c r="AL84" s="91">
        <f t="shared" si="75"/>
        <v>0</v>
      </c>
      <c r="AM84" s="91">
        <f t="shared" si="75"/>
        <v>0</v>
      </c>
      <c r="AN84" s="91">
        <f t="shared" si="75"/>
        <v>0</v>
      </c>
      <c r="AO84" s="91">
        <f t="shared" si="75"/>
        <v>0</v>
      </c>
      <c r="AP84" s="91">
        <f t="shared" si="75"/>
        <v>0</v>
      </c>
      <c r="AQ84" s="91">
        <f t="shared" si="75"/>
        <v>0</v>
      </c>
      <c r="AR84" s="91">
        <f t="shared" si="75"/>
        <v>0</v>
      </c>
      <c r="AS84" s="91">
        <f t="shared" si="75"/>
        <v>0</v>
      </c>
      <c r="AT84" s="91">
        <f t="shared" si="75"/>
        <v>0</v>
      </c>
      <c r="AU84" s="91">
        <f t="shared" si="75"/>
        <v>0</v>
      </c>
      <c r="AV84" s="91">
        <f t="shared" si="75"/>
        <v>0</v>
      </c>
      <c r="AW84" s="91">
        <f t="shared" si="75"/>
        <v>0</v>
      </c>
      <c r="AX84" s="91">
        <f t="shared" si="75"/>
        <v>0</v>
      </c>
      <c r="AY84" s="91">
        <f t="shared" si="75"/>
        <v>0</v>
      </c>
      <c r="AZ84" s="91">
        <f t="shared" si="75"/>
        <v>0</v>
      </c>
      <c r="BA84" s="91">
        <f t="shared" si="75"/>
        <v>0</v>
      </c>
      <c r="BB84" s="144">
        <f t="shared" si="72"/>
        <v>0</v>
      </c>
      <c r="BD84" s="3"/>
      <c r="BE84" s="3"/>
      <c r="BF84" s="3"/>
      <c r="BG84" s="3"/>
      <c r="BH84" s="3"/>
      <c r="BI84" s="3"/>
      <c r="BJ84" s="3"/>
      <c r="BK84" s="3"/>
      <c r="BL84" s="3"/>
      <c r="BM84" s="3"/>
      <c r="BN84" s="3"/>
      <c r="BO84" s="3"/>
      <c r="BP84" s="3"/>
      <c r="BQ84" s="3"/>
      <c r="BR84" s="3"/>
      <c r="BS84" s="3"/>
      <c r="BT84" s="3"/>
      <c r="BU84" s="3"/>
      <c r="BV84" s="3"/>
      <c r="BW84" s="3"/>
      <c r="BX84" s="3"/>
      <c r="BY84" s="3"/>
    </row>
    <row r="85" spans="2:77" outlineLevel="1">
      <c r="B85" s="60" t="str">
        <f t="shared" si="71"/>
        <v>0Driftsutgift 3 (per måned)</v>
      </c>
      <c r="C85" s="158" t="str">
        <f t="shared" si="73"/>
        <v>Driftsutgift 3 (per måned)</v>
      </c>
      <c r="D85" s="159">
        <f t="shared" si="73"/>
        <v>0</v>
      </c>
      <c r="E85" s="145"/>
      <c r="F85" s="91">
        <f t="shared" ref="F85:BA85" si="76">IF(F$25&lt;=Levetid,$I16*(1+Justert_prisstigning)^F$25,)</f>
        <v>0</v>
      </c>
      <c r="G85" s="91">
        <f t="shared" si="76"/>
        <v>0</v>
      </c>
      <c r="H85" s="91">
        <f t="shared" si="76"/>
        <v>0</v>
      </c>
      <c r="I85" s="91">
        <f t="shared" si="76"/>
        <v>0</v>
      </c>
      <c r="J85" s="91">
        <f t="shared" si="76"/>
        <v>0</v>
      </c>
      <c r="K85" s="91">
        <f t="shared" si="76"/>
        <v>0</v>
      </c>
      <c r="L85" s="91">
        <f t="shared" si="76"/>
        <v>0</v>
      </c>
      <c r="M85" s="91">
        <f t="shared" si="76"/>
        <v>0</v>
      </c>
      <c r="N85" s="91">
        <f t="shared" si="76"/>
        <v>0</v>
      </c>
      <c r="O85" s="91">
        <f t="shared" si="76"/>
        <v>0</v>
      </c>
      <c r="P85" s="91">
        <f t="shared" si="76"/>
        <v>0</v>
      </c>
      <c r="Q85" s="91">
        <f t="shared" si="76"/>
        <v>0</v>
      </c>
      <c r="R85" s="91">
        <f t="shared" si="76"/>
        <v>0</v>
      </c>
      <c r="S85" s="91">
        <f t="shared" si="76"/>
        <v>0</v>
      </c>
      <c r="T85" s="91">
        <f t="shared" si="76"/>
        <v>0</v>
      </c>
      <c r="U85" s="91">
        <f t="shared" si="76"/>
        <v>0</v>
      </c>
      <c r="V85" s="91">
        <f t="shared" si="76"/>
        <v>0</v>
      </c>
      <c r="W85" s="91">
        <f t="shared" si="76"/>
        <v>0</v>
      </c>
      <c r="X85" s="91">
        <f t="shared" si="76"/>
        <v>0</v>
      </c>
      <c r="Y85" s="91">
        <f t="shared" si="76"/>
        <v>0</v>
      </c>
      <c r="Z85" s="91">
        <f t="shared" si="76"/>
        <v>0</v>
      </c>
      <c r="AA85" s="91">
        <f t="shared" si="76"/>
        <v>0</v>
      </c>
      <c r="AB85" s="91">
        <f t="shared" si="76"/>
        <v>0</v>
      </c>
      <c r="AC85" s="91">
        <f t="shared" si="76"/>
        <v>0</v>
      </c>
      <c r="AD85" s="91">
        <f t="shared" si="76"/>
        <v>0</v>
      </c>
      <c r="AE85" s="91">
        <f t="shared" si="76"/>
        <v>0</v>
      </c>
      <c r="AF85" s="91">
        <f t="shared" si="76"/>
        <v>0</v>
      </c>
      <c r="AG85" s="91">
        <f t="shared" si="76"/>
        <v>0</v>
      </c>
      <c r="AH85" s="91">
        <f t="shared" si="76"/>
        <v>0</v>
      </c>
      <c r="AI85" s="91">
        <f t="shared" si="76"/>
        <v>0</v>
      </c>
      <c r="AJ85" s="91">
        <f t="shared" si="76"/>
        <v>0</v>
      </c>
      <c r="AK85" s="91">
        <f t="shared" si="76"/>
        <v>0</v>
      </c>
      <c r="AL85" s="91">
        <f t="shared" si="76"/>
        <v>0</v>
      </c>
      <c r="AM85" s="91">
        <f t="shared" si="76"/>
        <v>0</v>
      </c>
      <c r="AN85" s="91">
        <f t="shared" si="76"/>
        <v>0</v>
      </c>
      <c r="AO85" s="91">
        <f t="shared" si="76"/>
        <v>0</v>
      </c>
      <c r="AP85" s="91">
        <f t="shared" si="76"/>
        <v>0</v>
      </c>
      <c r="AQ85" s="91">
        <f t="shared" si="76"/>
        <v>0</v>
      </c>
      <c r="AR85" s="91">
        <f t="shared" si="76"/>
        <v>0</v>
      </c>
      <c r="AS85" s="91">
        <f t="shared" si="76"/>
        <v>0</v>
      </c>
      <c r="AT85" s="91">
        <f t="shared" si="76"/>
        <v>0</v>
      </c>
      <c r="AU85" s="91">
        <f t="shared" si="76"/>
        <v>0</v>
      </c>
      <c r="AV85" s="91">
        <f t="shared" si="76"/>
        <v>0</v>
      </c>
      <c r="AW85" s="91">
        <f t="shared" si="76"/>
        <v>0</v>
      </c>
      <c r="AX85" s="91">
        <f t="shared" si="76"/>
        <v>0</v>
      </c>
      <c r="AY85" s="91">
        <f t="shared" si="76"/>
        <v>0</v>
      </c>
      <c r="AZ85" s="91">
        <f t="shared" si="76"/>
        <v>0</v>
      </c>
      <c r="BA85" s="91">
        <f t="shared" si="76"/>
        <v>0</v>
      </c>
      <c r="BB85" s="144">
        <f t="shared" si="72"/>
        <v>0</v>
      </c>
      <c r="BD85" s="3"/>
      <c r="BE85" s="3"/>
      <c r="BF85" s="3"/>
      <c r="BG85" s="3"/>
      <c r="BH85" s="3"/>
      <c r="BI85" s="3"/>
      <c r="BJ85" s="3"/>
      <c r="BK85" s="3"/>
      <c r="BL85" s="3"/>
      <c r="BM85" s="3"/>
      <c r="BN85" s="3"/>
      <c r="BO85" s="3"/>
      <c r="BP85" s="3"/>
      <c r="BQ85" s="3"/>
      <c r="BR85" s="3"/>
      <c r="BS85" s="3"/>
      <c r="BT85" s="3"/>
      <c r="BU85" s="3"/>
      <c r="BV85" s="3"/>
      <c r="BW85" s="3"/>
      <c r="BX85" s="3"/>
      <c r="BY85" s="3"/>
    </row>
    <row r="86" spans="2:77" outlineLevel="1">
      <c r="B86" s="60" t="str">
        <f t="shared" si="71"/>
        <v>0Driftsutgift 4 (per måned)</v>
      </c>
      <c r="C86" s="158" t="str">
        <f t="shared" si="73"/>
        <v>Driftsutgift 4 (per måned)</v>
      </c>
      <c r="D86" s="159">
        <f t="shared" si="73"/>
        <v>0</v>
      </c>
      <c r="E86" s="145"/>
      <c r="F86" s="91">
        <f t="shared" ref="F86:BA86" si="77">IF(F$25&lt;=Levetid,$I17*(1+Justert_prisstigning)^F$25,)</f>
        <v>0</v>
      </c>
      <c r="G86" s="91">
        <f t="shared" si="77"/>
        <v>0</v>
      </c>
      <c r="H86" s="91">
        <f t="shared" si="77"/>
        <v>0</v>
      </c>
      <c r="I86" s="91">
        <f t="shared" si="77"/>
        <v>0</v>
      </c>
      <c r="J86" s="91">
        <f t="shared" si="77"/>
        <v>0</v>
      </c>
      <c r="K86" s="91">
        <f t="shared" si="77"/>
        <v>0</v>
      </c>
      <c r="L86" s="91">
        <f t="shared" si="77"/>
        <v>0</v>
      </c>
      <c r="M86" s="91">
        <f t="shared" si="77"/>
        <v>0</v>
      </c>
      <c r="N86" s="91">
        <f t="shared" si="77"/>
        <v>0</v>
      </c>
      <c r="O86" s="91">
        <f t="shared" si="77"/>
        <v>0</v>
      </c>
      <c r="P86" s="91">
        <f t="shared" si="77"/>
        <v>0</v>
      </c>
      <c r="Q86" s="91">
        <f t="shared" si="77"/>
        <v>0</v>
      </c>
      <c r="R86" s="91">
        <f t="shared" si="77"/>
        <v>0</v>
      </c>
      <c r="S86" s="91">
        <f t="shared" si="77"/>
        <v>0</v>
      </c>
      <c r="T86" s="91">
        <f t="shared" si="77"/>
        <v>0</v>
      </c>
      <c r="U86" s="91">
        <f t="shared" si="77"/>
        <v>0</v>
      </c>
      <c r="V86" s="91">
        <f t="shared" si="77"/>
        <v>0</v>
      </c>
      <c r="W86" s="91">
        <f t="shared" si="77"/>
        <v>0</v>
      </c>
      <c r="X86" s="91">
        <f t="shared" si="77"/>
        <v>0</v>
      </c>
      <c r="Y86" s="91">
        <f t="shared" si="77"/>
        <v>0</v>
      </c>
      <c r="Z86" s="91">
        <f t="shared" si="77"/>
        <v>0</v>
      </c>
      <c r="AA86" s="91">
        <f t="shared" si="77"/>
        <v>0</v>
      </c>
      <c r="AB86" s="91">
        <f t="shared" si="77"/>
        <v>0</v>
      </c>
      <c r="AC86" s="91">
        <f t="shared" si="77"/>
        <v>0</v>
      </c>
      <c r="AD86" s="91">
        <f t="shared" si="77"/>
        <v>0</v>
      </c>
      <c r="AE86" s="91">
        <f t="shared" si="77"/>
        <v>0</v>
      </c>
      <c r="AF86" s="91">
        <f t="shared" si="77"/>
        <v>0</v>
      </c>
      <c r="AG86" s="91">
        <f t="shared" si="77"/>
        <v>0</v>
      </c>
      <c r="AH86" s="91">
        <f t="shared" si="77"/>
        <v>0</v>
      </c>
      <c r="AI86" s="91">
        <f t="shared" si="77"/>
        <v>0</v>
      </c>
      <c r="AJ86" s="91">
        <f t="shared" si="77"/>
        <v>0</v>
      </c>
      <c r="AK86" s="91">
        <f t="shared" si="77"/>
        <v>0</v>
      </c>
      <c r="AL86" s="91">
        <f t="shared" si="77"/>
        <v>0</v>
      </c>
      <c r="AM86" s="91">
        <f t="shared" si="77"/>
        <v>0</v>
      </c>
      <c r="AN86" s="91">
        <f t="shared" si="77"/>
        <v>0</v>
      </c>
      <c r="AO86" s="91">
        <f t="shared" si="77"/>
        <v>0</v>
      </c>
      <c r="AP86" s="91">
        <f t="shared" si="77"/>
        <v>0</v>
      </c>
      <c r="AQ86" s="91">
        <f t="shared" si="77"/>
        <v>0</v>
      </c>
      <c r="AR86" s="91">
        <f t="shared" si="77"/>
        <v>0</v>
      </c>
      <c r="AS86" s="91">
        <f t="shared" si="77"/>
        <v>0</v>
      </c>
      <c r="AT86" s="91">
        <f t="shared" si="77"/>
        <v>0</v>
      </c>
      <c r="AU86" s="91">
        <f t="shared" si="77"/>
        <v>0</v>
      </c>
      <c r="AV86" s="91">
        <f t="shared" si="77"/>
        <v>0</v>
      </c>
      <c r="AW86" s="91">
        <f t="shared" si="77"/>
        <v>0</v>
      </c>
      <c r="AX86" s="91">
        <f t="shared" si="77"/>
        <v>0</v>
      </c>
      <c r="AY86" s="91">
        <f t="shared" si="77"/>
        <v>0</v>
      </c>
      <c r="AZ86" s="91">
        <f t="shared" si="77"/>
        <v>0</v>
      </c>
      <c r="BA86" s="91">
        <f t="shared" si="77"/>
        <v>0</v>
      </c>
      <c r="BB86" s="144">
        <f t="shared" si="72"/>
        <v>0</v>
      </c>
      <c r="BD86" s="3"/>
      <c r="BE86" s="3"/>
      <c r="BF86" s="3"/>
      <c r="BG86" s="3"/>
      <c r="BH86" s="3"/>
      <c r="BI86" s="3"/>
      <c r="BJ86" s="3"/>
      <c r="BK86" s="3"/>
      <c r="BL86" s="3"/>
      <c r="BM86" s="3"/>
      <c r="BN86" s="3"/>
      <c r="BO86" s="3"/>
      <c r="BP86" s="3"/>
      <c r="BQ86" s="3"/>
      <c r="BR86" s="3"/>
      <c r="BS86" s="3"/>
      <c r="BT86" s="3"/>
      <c r="BU86" s="3"/>
      <c r="BV86" s="3"/>
      <c r="BW86" s="3"/>
      <c r="BX86" s="3"/>
      <c r="BY86" s="3"/>
    </row>
    <row r="87" spans="2:77" outlineLevel="1">
      <c r="B87" s="60" t="str">
        <f t="shared" si="71"/>
        <v>0Driftsutgift 5 (per måned)</v>
      </c>
      <c r="C87" s="158" t="str">
        <f t="shared" si="73"/>
        <v>Driftsutgift 5 (per måned)</v>
      </c>
      <c r="D87" s="159">
        <f t="shared" si="73"/>
        <v>0</v>
      </c>
      <c r="E87" s="145"/>
      <c r="F87" s="91">
        <f t="shared" ref="F87:BA87" si="78">IF(F$25&lt;=Levetid,$I18*(1+Justert_prisstigning)^F$25,)</f>
        <v>0</v>
      </c>
      <c r="G87" s="91">
        <f t="shared" si="78"/>
        <v>0</v>
      </c>
      <c r="H87" s="91">
        <f t="shared" si="78"/>
        <v>0</v>
      </c>
      <c r="I87" s="91">
        <f t="shared" si="78"/>
        <v>0</v>
      </c>
      <c r="J87" s="91">
        <f t="shared" si="78"/>
        <v>0</v>
      </c>
      <c r="K87" s="91">
        <f t="shared" si="78"/>
        <v>0</v>
      </c>
      <c r="L87" s="91">
        <f t="shared" si="78"/>
        <v>0</v>
      </c>
      <c r="M87" s="91">
        <f t="shared" si="78"/>
        <v>0</v>
      </c>
      <c r="N87" s="91">
        <f t="shared" si="78"/>
        <v>0</v>
      </c>
      <c r="O87" s="91">
        <f t="shared" si="78"/>
        <v>0</v>
      </c>
      <c r="P87" s="91">
        <f t="shared" si="78"/>
        <v>0</v>
      </c>
      <c r="Q87" s="91">
        <f t="shared" si="78"/>
        <v>0</v>
      </c>
      <c r="R87" s="91">
        <f t="shared" si="78"/>
        <v>0</v>
      </c>
      <c r="S87" s="91">
        <f t="shared" si="78"/>
        <v>0</v>
      </c>
      <c r="T87" s="91">
        <f t="shared" si="78"/>
        <v>0</v>
      </c>
      <c r="U87" s="91">
        <f t="shared" si="78"/>
        <v>0</v>
      </c>
      <c r="V87" s="91">
        <f t="shared" si="78"/>
        <v>0</v>
      </c>
      <c r="W87" s="91">
        <f t="shared" si="78"/>
        <v>0</v>
      </c>
      <c r="X87" s="91">
        <f t="shared" si="78"/>
        <v>0</v>
      </c>
      <c r="Y87" s="91">
        <f t="shared" si="78"/>
        <v>0</v>
      </c>
      <c r="Z87" s="91">
        <f t="shared" si="78"/>
        <v>0</v>
      </c>
      <c r="AA87" s="91">
        <f t="shared" si="78"/>
        <v>0</v>
      </c>
      <c r="AB87" s="91">
        <f t="shared" si="78"/>
        <v>0</v>
      </c>
      <c r="AC87" s="91">
        <f t="shared" si="78"/>
        <v>0</v>
      </c>
      <c r="AD87" s="91">
        <f t="shared" si="78"/>
        <v>0</v>
      </c>
      <c r="AE87" s="91">
        <f t="shared" si="78"/>
        <v>0</v>
      </c>
      <c r="AF87" s="91">
        <f t="shared" si="78"/>
        <v>0</v>
      </c>
      <c r="AG87" s="91">
        <f t="shared" si="78"/>
        <v>0</v>
      </c>
      <c r="AH87" s="91">
        <f t="shared" si="78"/>
        <v>0</v>
      </c>
      <c r="AI87" s="91">
        <f t="shared" si="78"/>
        <v>0</v>
      </c>
      <c r="AJ87" s="91">
        <f t="shared" si="78"/>
        <v>0</v>
      </c>
      <c r="AK87" s="91">
        <f t="shared" si="78"/>
        <v>0</v>
      </c>
      <c r="AL87" s="91">
        <f t="shared" si="78"/>
        <v>0</v>
      </c>
      <c r="AM87" s="91">
        <f t="shared" si="78"/>
        <v>0</v>
      </c>
      <c r="AN87" s="91">
        <f t="shared" si="78"/>
        <v>0</v>
      </c>
      <c r="AO87" s="91">
        <f t="shared" si="78"/>
        <v>0</v>
      </c>
      <c r="AP87" s="91">
        <f t="shared" si="78"/>
        <v>0</v>
      </c>
      <c r="AQ87" s="91">
        <f t="shared" si="78"/>
        <v>0</v>
      </c>
      <c r="AR87" s="91">
        <f t="shared" si="78"/>
        <v>0</v>
      </c>
      <c r="AS87" s="91">
        <f t="shared" si="78"/>
        <v>0</v>
      </c>
      <c r="AT87" s="91">
        <f t="shared" si="78"/>
        <v>0</v>
      </c>
      <c r="AU87" s="91">
        <f t="shared" si="78"/>
        <v>0</v>
      </c>
      <c r="AV87" s="91">
        <f t="shared" si="78"/>
        <v>0</v>
      </c>
      <c r="AW87" s="91">
        <f t="shared" si="78"/>
        <v>0</v>
      </c>
      <c r="AX87" s="91">
        <f t="shared" si="78"/>
        <v>0</v>
      </c>
      <c r="AY87" s="91">
        <f t="shared" si="78"/>
        <v>0</v>
      </c>
      <c r="AZ87" s="91">
        <f t="shared" si="78"/>
        <v>0</v>
      </c>
      <c r="BA87" s="91">
        <f t="shared" si="78"/>
        <v>0</v>
      </c>
      <c r="BB87" s="144">
        <f t="shared" si="72"/>
        <v>0</v>
      </c>
      <c r="BD87" s="3"/>
      <c r="BE87" s="3"/>
      <c r="BF87" s="3"/>
      <c r="BG87" s="3"/>
      <c r="BH87" s="3"/>
      <c r="BI87" s="3"/>
      <c r="BJ87" s="3"/>
      <c r="BK87" s="3"/>
      <c r="BL87" s="3"/>
      <c r="BM87" s="3"/>
      <c r="BN87" s="3"/>
      <c r="BO87" s="3"/>
      <c r="BP87" s="3"/>
      <c r="BQ87" s="3"/>
      <c r="BR87" s="3"/>
      <c r="BS87" s="3"/>
      <c r="BT87" s="3"/>
      <c r="BU87" s="3"/>
      <c r="BV87" s="3"/>
      <c r="BW87" s="3"/>
      <c r="BX87" s="3"/>
      <c r="BY87" s="3"/>
    </row>
    <row r="88" spans="2:77" outlineLevel="1">
      <c r="B88" s="60" t="str">
        <f t="shared" si="71"/>
        <v>0Avhendingskostnader/restverdier</v>
      </c>
      <c r="C88" s="158" t="str">
        <f>+C21</f>
        <v>Avhendingskostnader/restverdier</v>
      </c>
      <c r="D88" s="159" t="str">
        <f>+D21</f>
        <v>&lt;navn på avhendinskostnad eller restverdi&gt;</v>
      </c>
      <c r="E88" s="91">
        <f t="shared" ref="E88:BA88" si="79">IF(Levetid=E25,$I$21*(1+Justert_prisstigning)^E25,)</f>
        <v>0</v>
      </c>
      <c r="F88" s="91">
        <f t="shared" si="79"/>
        <v>0</v>
      </c>
      <c r="G88" s="91">
        <f t="shared" si="79"/>
        <v>0</v>
      </c>
      <c r="H88" s="91">
        <f t="shared" si="79"/>
        <v>0</v>
      </c>
      <c r="I88" s="91">
        <f t="shared" si="79"/>
        <v>0</v>
      </c>
      <c r="J88" s="91">
        <f t="shared" si="79"/>
        <v>0</v>
      </c>
      <c r="K88" s="91">
        <f t="shared" si="79"/>
        <v>0</v>
      </c>
      <c r="L88" s="91">
        <f t="shared" si="79"/>
        <v>0</v>
      </c>
      <c r="M88" s="91">
        <f t="shared" si="79"/>
        <v>0</v>
      </c>
      <c r="N88" s="91">
        <f t="shared" si="79"/>
        <v>0</v>
      </c>
      <c r="O88" s="91">
        <f t="shared" si="79"/>
        <v>0</v>
      </c>
      <c r="P88" s="91">
        <f t="shared" si="79"/>
        <v>0</v>
      </c>
      <c r="Q88" s="91">
        <f t="shared" si="79"/>
        <v>0</v>
      </c>
      <c r="R88" s="91">
        <f t="shared" si="79"/>
        <v>0</v>
      </c>
      <c r="S88" s="91">
        <f t="shared" si="79"/>
        <v>0</v>
      </c>
      <c r="T88" s="91">
        <f t="shared" si="79"/>
        <v>0</v>
      </c>
      <c r="U88" s="91">
        <f t="shared" si="79"/>
        <v>0</v>
      </c>
      <c r="V88" s="91">
        <f t="shared" si="79"/>
        <v>0</v>
      </c>
      <c r="W88" s="91">
        <f t="shared" si="79"/>
        <v>0</v>
      </c>
      <c r="X88" s="91">
        <f t="shared" si="79"/>
        <v>0</v>
      </c>
      <c r="Y88" s="91">
        <f t="shared" si="79"/>
        <v>0</v>
      </c>
      <c r="Z88" s="91">
        <f t="shared" si="79"/>
        <v>0</v>
      </c>
      <c r="AA88" s="91">
        <f t="shared" si="79"/>
        <v>0</v>
      </c>
      <c r="AB88" s="91">
        <f t="shared" si="79"/>
        <v>0</v>
      </c>
      <c r="AC88" s="91">
        <f t="shared" si="79"/>
        <v>0</v>
      </c>
      <c r="AD88" s="91">
        <f t="shared" si="79"/>
        <v>0</v>
      </c>
      <c r="AE88" s="91">
        <f t="shared" si="79"/>
        <v>0</v>
      </c>
      <c r="AF88" s="91">
        <f t="shared" si="79"/>
        <v>0</v>
      </c>
      <c r="AG88" s="91">
        <f t="shared" si="79"/>
        <v>0</v>
      </c>
      <c r="AH88" s="91">
        <f t="shared" si="79"/>
        <v>0</v>
      </c>
      <c r="AI88" s="91">
        <f t="shared" si="79"/>
        <v>0</v>
      </c>
      <c r="AJ88" s="91">
        <f t="shared" si="79"/>
        <v>0</v>
      </c>
      <c r="AK88" s="91">
        <f t="shared" si="79"/>
        <v>0</v>
      </c>
      <c r="AL88" s="91">
        <f t="shared" si="79"/>
        <v>0</v>
      </c>
      <c r="AM88" s="91">
        <f t="shared" si="79"/>
        <v>0</v>
      </c>
      <c r="AN88" s="91">
        <f t="shared" si="79"/>
        <v>0</v>
      </c>
      <c r="AO88" s="91">
        <f t="shared" si="79"/>
        <v>0</v>
      </c>
      <c r="AP88" s="91">
        <f t="shared" si="79"/>
        <v>0</v>
      </c>
      <c r="AQ88" s="91">
        <f t="shared" si="79"/>
        <v>0</v>
      </c>
      <c r="AR88" s="91">
        <f t="shared" si="79"/>
        <v>0</v>
      </c>
      <c r="AS88" s="91">
        <f t="shared" si="79"/>
        <v>0</v>
      </c>
      <c r="AT88" s="91">
        <f t="shared" si="79"/>
        <v>0</v>
      </c>
      <c r="AU88" s="91">
        <f t="shared" si="79"/>
        <v>0</v>
      </c>
      <c r="AV88" s="91">
        <f t="shared" si="79"/>
        <v>0</v>
      </c>
      <c r="AW88" s="91">
        <f t="shared" si="79"/>
        <v>0</v>
      </c>
      <c r="AX88" s="91">
        <f t="shared" si="79"/>
        <v>0</v>
      </c>
      <c r="AY88" s="91">
        <f t="shared" si="79"/>
        <v>0</v>
      </c>
      <c r="AZ88" s="91">
        <f t="shared" si="79"/>
        <v>0</v>
      </c>
      <c r="BA88" s="91">
        <f t="shared" si="79"/>
        <v>0</v>
      </c>
      <c r="BB88" s="144">
        <f t="shared" si="72"/>
        <v>0</v>
      </c>
      <c r="BD88" s="3"/>
      <c r="BE88" s="3"/>
      <c r="BF88" s="3"/>
      <c r="BG88" s="3"/>
      <c r="BH88" s="3"/>
      <c r="BI88" s="3"/>
      <c r="BJ88" s="3"/>
      <c r="BK88" s="3"/>
      <c r="BL88" s="3"/>
      <c r="BM88" s="3"/>
      <c r="BN88" s="3"/>
      <c r="BO88" s="3"/>
      <c r="BP88" s="3"/>
      <c r="BQ88" s="3"/>
      <c r="BR88" s="3"/>
      <c r="BS88" s="3"/>
      <c r="BT88" s="3"/>
      <c r="BU88" s="3"/>
      <c r="BV88" s="3"/>
      <c r="BW88" s="3"/>
      <c r="BX88" s="3"/>
      <c r="BY88" s="3"/>
    </row>
    <row r="89" spans="2:77" outlineLevel="1">
      <c r="C89" s="158"/>
      <c r="D89" s="159" t="str">
        <f>+D46</f>
        <v>Sum utgifter i perioden</v>
      </c>
      <c r="E89" s="145">
        <f>SUM(E80:E88)</f>
        <v>0</v>
      </c>
      <c r="F89" s="145">
        <f t="shared" ref="F89:M89" si="80">SUM(F80:F88)</f>
        <v>0</v>
      </c>
      <c r="G89" s="145">
        <f t="shared" si="80"/>
        <v>0</v>
      </c>
      <c r="H89" s="145">
        <f t="shared" si="80"/>
        <v>0</v>
      </c>
      <c r="I89" s="145">
        <f>SUM(I80:I88)</f>
        <v>0</v>
      </c>
      <c r="J89" s="145">
        <f t="shared" si="80"/>
        <v>0</v>
      </c>
      <c r="K89" s="145">
        <f>SUM(K80:K88)</f>
        <v>0</v>
      </c>
      <c r="L89" s="145">
        <f t="shared" si="80"/>
        <v>0</v>
      </c>
      <c r="M89" s="145">
        <f t="shared" si="80"/>
        <v>0</v>
      </c>
      <c r="N89" s="145">
        <f t="shared" ref="N89:Z89" si="81">SUM(N80:N88)</f>
        <v>0</v>
      </c>
      <c r="O89" s="145">
        <f t="shared" si="81"/>
        <v>0</v>
      </c>
      <c r="P89" s="145">
        <f t="shared" si="81"/>
        <v>0</v>
      </c>
      <c r="Q89" s="145">
        <f t="shared" si="81"/>
        <v>0</v>
      </c>
      <c r="R89" s="145">
        <f t="shared" si="81"/>
        <v>0</v>
      </c>
      <c r="S89" s="145">
        <f t="shared" si="81"/>
        <v>0</v>
      </c>
      <c r="T89" s="145">
        <f t="shared" si="81"/>
        <v>0</v>
      </c>
      <c r="U89" s="145">
        <f t="shared" si="81"/>
        <v>0</v>
      </c>
      <c r="V89" s="145">
        <f t="shared" si="81"/>
        <v>0</v>
      </c>
      <c r="W89" s="145">
        <f t="shared" si="81"/>
        <v>0</v>
      </c>
      <c r="X89" s="145">
        <f t="shared" si="81"/>
        <v>0</v>
      </c>
      <c r="Y89" s="145">
        <f t="shared" si="81"/>
        <v>0</v>
      </c>
      <c r="Z89" s="145">
        <f t="shared" si="81"/>
        <v>0</v>
      </c>
      <c r="AA89" s="145">
        <f t="shared" ref="AA89:BA89" si="82">SUM(AA80:AA88)</f>
        <v>0</v>
      </c>
      <c r="AB89" s="145">
        <f t="shared" si="82"/>
        <v>0</v>
      </c>
      <c r="AC89" s="145">
        <f t="shared" si="82"/>
        <v>0</v>
      </c>
      <c r="AD89" s="145">
        <f t="shared" si="82"/>
        <v>0</v>
      </c>
      <c r="AE89" s="145">
        <f t="shared" si="82"/>
        <v>0</v>
      </c>
      <c r="AF89" s="145">
        <f t="shared" si="82"/>
        <v>0</v>
      </c>
      <c r="AG89" s="145">
        <f t="shared" si="82"/>
        <v>0</v>
      </c>
      <c r="AH89" s="145">
        <f t="shared" si="82"/>
        <v>0</v>
      </c>
      <c r="AI89" s="145">
        <f t="shared" si="82"/>
        <v>0</v>
      </c>
      <c r="AJ89" s="145">
        <f t="shared" si="82"/>
        <v>0</v>
      </c>
      <c r="AK89" s="145">
        <f t="shared" si="82"/>
        <v>0</v>
      </c>
      <c r="AL89" s="145">
        <f t="shared" si="82"/>
        <v>0</v>
      </c>
      <c r="AM89" s="145">
        <f t="shared" si="82"/>
        <v>0</v>
      </c>
      <c r="AN89" s="145">
        <f t="shared" si="82"/>
        <v>0</v>
      </c>
      <c r="AO89" s="145">
        <f t="shared" si="82"/>
        <v>0</v>
      </c>
      <c r="AP89" s="145">
        <f t="shared" si="82"/>
        <v>0</v>
      </c>
      <c r="AQ89" s="145">
        <f t="shared" si="82"/>
        <v>0</v>
      </c>
      <c r="AR89" s="145">
        <f t="shared" si="82"/>
        <v>0</v>
      </c>
      <c r="AS89" s="145">
        <f t="shared" si="82"/>
        <v>0</v>
      </c>
      <c r="AT89" s="145">
        <f t="shared" si="82"/>
        <v>0</v>
      </c>
      <c r="AU89" s="145">
        <f t="shared" si="82"/>
        <v>0</v>
      </c>
      <c r="AV89" s="145">
        <f t="shared" si="82"/>
        <v>0</v>
      </c>
      <c r="AW89" s="145">
        <f t="shared" si="82"/>
        <v>0</v>
      </c>
      <c r="AX89" s="145">
        <f t="shared" si="82"/>
        <v>0</v>
      </c>
      <c r="AY89" s="145">
        <f t="shared" si="82"/>
        <v>0</v>
      </c>
      <c r="AZ89" s="145">
        <f t="shared" si="82"/>
        <v>0</v>
      </c>
      <c r="BA89" s="145">
        <f t="shared" si="82"/>
        <v>0</v>
      </c>
      <c r="BB89" s="144">
        <f>SUM(E89:BA89)</f>
        <v>0</v>
      </c>
      <c r="BD89" s="3"/>
      <c r="BE89" s="3"/>
      <c r="BF89" s="3"/>
      <c r="BG89" s="3"/>
      <c r="BH89" s="3"/>
      <c r="BI89" s="3"/>
      <c r="BJ89" s="3"/>
      <c r="BK89" s="3"/>
      <c r="BL89" s="3"/>
      <c r="BM89" s="3"/>
      <c r="BN89" s="3"/>
      <c r="BO89" s="3"/>
      <c r="BP89" s="3"/>
      <c r="BQ89" s="3"/>
      <c r="BR89" s="3"/>
      <c r="BS89" s="3"/>
      <c r="BT89" s="3"/>
      <c r="BU89" s="3"/>
      <c r="BV89" s="3"/>
      <c r="BW89" s="3"/>
      <c r="BX89" s="3"/>
      <c r="BY89" s="3"/>
    </row>
    <row r="90" spans="2:77" outlineLevel="1">
      <c r="C90" s="158"/>
      <c r="D90" s="159" t="s">
        <v>53</v>
      </c>
      <c r="E90" s="145">
        <f t="shared" ref="E90:M90" si="83">+E89*E23</f>
        <v>0</v>
      </c>
      <c r="F90" s="145">
        <f t="shared" si="83"/>
        <v>0</v>
      </c>
      <c r="G90" s="145">
        <f t="shared" si="83"/>
        <v>0</v>
      </c>
      <c r="H90" s="145">
        <f t="shared" si="83"/>
        <v>0</v>
      </c>
      <c r="I90" s="145">
        <f t="shared" si="83"/>
        <v>0</v>
      </c>
      <c r="J90" s="145">
        <f t="shared" si="83"/>
        <v>0</v>
      </c>
      <c r="K90" s="145">
        <f t="shared" si="83"/>
        <v>0</v>
      </c>
      <c r="L90" s="145">
        <f t="shared" si="83"/>
        <v>0</v>
      </c>
      <c r="M90" s="145">
        <f t="shared" si="83"/>
        <v>0</v>
      </c>
      <c r="N90" s="145">
        <f t="shared" ref="N90:Z90" si="84">+N89*N23</f>
        <v>0</v>
      </c>
      <c r="O90" s="145">
        <f t="shared" si="84"/>
        <v>0</v>
      </c>
      <c r="P90" s="145">
        <f t="shared" si="84"/>
        <v>0</v>
      </c>
      <c r="Q90" s="145">
        <f t="shared" si="84"/>
        <v>0</v>
      </c>
      <c r="R90" s="145">
        <f t="shared" si="84"/>
        <v>0</v>
      </c>
      <c r="S90" s="145">
        <f t="shared" si="84"/>
        <v>0</v>
      </c>
      <c r="T90" s="145">
        <f t="shared" si="84"/>
        <v>0</v>
      </c>
      <c r="U90" s="145">
        <f t="shared" si="84"/>
        <v>0</v>
      </c>
      <c r="V90" s="145">
        <f t="shared" si="84"/>
        <v>0</v>
      </c>
      <c r="W90" s="145">
        <f t="shared" si="84"/>
        <v>0</v>
      </c>
      <c r="X90" s="145">
        <f t="shared" si="84"/>
        <v>0</v>
      </c>
      <c r="Y90" s="145">
        <f t="shared" si="84"/>
        <v>0</v>
      </c>
      <c r="Z90" s="145">
        <f t="shared" si="84"/>
        <v>0</v>
      </c>
      <c r="AA90" s="145">
        <f t="shared" ref="AA90:BA90" si="85">+AA89*AA23</f>
        <v>0</v>
      </c>
      <c r="AB90" s="145">
        <f t="shared" si="85"/>
        <v>0</v>
      </c>
      <c r="AC90" s="145">
        <f t="shared" si="85"/>
        <v>0</v>
      </c>
      <c r="AD90" s="145">
        <f t="shared" si="85"/>
        <v>0</v>
      </c>
      <c r="AE90" s="145">
        <f t="shared" si="85"/>
        <v>0</v>
      </c>
      <c r="AF90" s="145">
        <f t="shared" si="85"/>
        <v>0</v>
      </c>
      <c r="AG90" s="145">
        <f t="shared" si="85"/>
        <v>0</v>
      </c>
      <c r="AH90" s="145">
        <f t="shared" si="85"/>
        <v>0</v>
      </c>
      <c r="AI90" s="145">
        <f t="shared" si="85"/>
        <v>0</v>
      </c>
      <c r="AJ90" s="145">
        <f t="shared" si="85"/>
        <v>0</v>
      </c>
      <c r="AK90" s="145">
        <f t="shared" si="85"/>
        <v>0</v>
      </c>
      <c r="AL90" s="145">
        <f t="shared" si="85"/>
        <v>0</v>
      </c>
      <c r="AM90" s="145">
        <f t="shared" si="85"/>
        <v>0</v>
      </c>
      <c r="AN90" s="145">
        <f t="shared" si="85"/>
        <v>0</v>
      </c>
      <c r="AO90" s="145">
        <f t="shared" si="85"/>
        <v>0</v>
      </c>
      <c r="AP90" s="145">
        <f t="shared" si="85"/>
        <v>0</v>
      </c>
      <c r="AQ90" s="145">
        <f t="shared" si="85"/>
        <v>0</v>
      </c>
      <c r="AR90" s="145">
        <f t="shared" si="85"/>
        <v>0</v>
      </c>
      <c r="AS90" s="145">
        <f t="shared" si="85"/>
        <v>0</v>
      </c>
      <c r="AT90" s="145">
        <f t="shared" si="85"/>
        <v>0</v>
      </c>
      <c r="AU90" s="145">
        <f t="shared" si="85"/>
        <v>0</v>
      </c>
      <c r="AV90" s="145">
        <f t="shared" si="85"/>
        <v>0</v>
      </c>
      <c r="AW90" s="145">
        <f t="shared" si="85"/>
        <v>0</v>
      </c>
      <c r="AX90" s="145">
        <f t="shared" si="85"/>
        <v>0</v>
      </c>
      <c r="AY90" s="145">
        <f t="shared" si="85"/>
        <v>0</v>
      </c>
      <c r="AZ90" s="145">
        <f t="shared" si="85"/>
        <v>0</v>
      </c>
      <c r="BA90" s="145">
        <f t="shared" si="85"/>
        <v>0</v>
      </c>
      <c r="BB90" s="144">
        <f t="shared" si="72"/>
        <v>0</v>
      </c>
      <c r="BD90" s="3"/>
      <c r="BE90" s="3"/>
      <c r="BF90" s="3"/>
      <c r="BG90" s="3"/>
      <c r="BH90" s="3"/>
      <c r="BI90" s="3"/>
      <c r="BJ90" s="3"/>
      <c r="BK90" s="3"/>
      <c r="BL90" s="3"/>
      <c r="BM90" s="3"/>
      <c r="BN90" s="3"/>
      <c r="BO90" s="3"/>
      <c r="BP90" s="3"/>
      <c r="BQ90" s="3"/>
      <c r="BR90" s="3"/>
      <c r="BS90" s="3"/>
      <c r="BT90" s="3"/>
      <c r="BU90" s="3"/>
      <c r="BV90" s="3"/>
      <c r="BW90" s="3"/>
      <c r="BX90" s="3"/>
      <c r="BY90" s="3"/>
    </row>
    <row r="91" spans="2:77" outlineLevel="1">
      <c r="C91" s="158"/>
      <c r="D91" s="161" t="s">
        <v>197</v>
      </c>
      <c r="E91" s="145">
        <f>+E88*E$23</f>
        <v>0</v>
      </c>
      <c r="F91" s="145">
        <f>+F88*F$23</f>
        <v>0</v>
      </c>
      <c r="G91" s="145">
        <f>+G88*G$23</f>
        <v>0</v>
      </c>
      <c r="H91" s="145">
        <f t="shared" ref="H91:K91" si="86">+H88*H$23</f>
        <v>0</v>
      </c>
      <c r="I91" s="145">
        <f>+I88*I$23</f>
        <v>0</v>
      </c>
      <c r="J91" s="145">
        <f t="shared" si="86"/>
        <v>0</v>
      </c>
      <c r="K91" s="145">
        <f t="shared" si="86"/>
        <v>0</v>
      </c>
      <c r="L91" s="145">
        <f>+L88*L$23</f>
        <v>0</v>
      </c>
      <c r="M91" s="145">
        <f>+M88*M$23</f>
        <v>0</v>
      </c>
      <c r="N91" s="145">
        <f t="shared" ref="N91:Z91" si="87">+N88*N$23</f>
        <v>0</v>
      </c>
      <c r="O91" s="145">
        <f t="shared" si="87"/>
        <v>0</v>
      </c>
      <c r="P91" s="145">
        <f t="shared" si="87"/>
        <v>0</v>
      </c>
      <c r="Q91" s="145">
        <f t="shared" si="87"/>
        <v>0</v>
      </c>
      <c r="R91" s="145">
        <f t="shared" si="87"/>
        <v>0</v>
      </c>
      <c r="S91" s="145">
        <f t="shared" si="87"/>
        <v>0</v>
      </c>
      <c r="T91" s="145">
        <f t="shared" si="87"/>
        <v>0</v>
      </c>
      <c r="U91" s="145">
        <f t="shared" si="87"/>
        <v>0</v>
      </c>
      <c r="V91" s="145">
        <f t="shared" si="87"/>
        <v>0</v>
      </c>
      <c r="W91" s="145">
        <f t="shared" si="87"/>
        <v>0</v>
      </c>
      <c r="X91" s="145">
        <f t="shared" si="87"/>
        <v>0</v>
      </c>
      <c r="Y91" s="145">
        <f t="shared" si="87"/>
        <v>0</v>
      </c>
      <c r="Z91" s="145">
        <f t="shared" si="87"/>
        <v>0</v>
      </c>
      <c r="AA91" s="145">
        <f t="shared" ref="AA91:BA91" si="88">+AA88*AA$23</f>
        <v>0</v>
      </c>
      <c r="AB91" s="145">
        <f t="shared" si="88"/>
        <v>0</v>
      </c>
      <c r="AC91" s="145">
        <f>+AC88*AC$23</f>
        <v>0</v>
      </c>
      <c r="AD91" s="145">
        <f t="shared" si="88"/>
        <v>0</v>
      </c>
      <c r="AE91" s="145">
        <f t="shared" si="88"/>
        <v>0</v>
      </c>
      <c r="AF91" s="145">
        <f t="shared" si="88"/>
        <v>0</v>
      </c>
      <c r="AG91" s="145">
        <f t="shared" si="88"/>
        <v>0</v>
      </c>
      <c r="AH91" s="145">
        <f t="shared" si="88"/>
        <v>0</v>
      </c>
      <c r="AI91" s="145">
        <f t="shared" si="88"/>
        <v>0</v>
      </c>
      <c r="AJ91" s="145">
        <f t="shared" si="88"/>
        <v>0</v>
      </c>
      <c r="AK91" s="145">
        <f t="shared" si="88"/>
        <v>0</v>
      </c>
      <c r="AL91" s="145">
        <f t="shared" si="88"/>
        <v>0</v>
      </c>
      <c r="AM91" s="145">
        <f t="shared" si="88"/>
        <v>0</v>
      </c>
      <c r="AN91" s="145">
        <f t="shared" si="88"/>
        <v>0</v>
      </c>
      <c r="AO91" s="145">
        <f t="shared" si="88"/>
        <v>0</v>
      </c>
      <c r="AP91" s="145">
        <f t="shared" si="88"/>
        <v>0</v>
      </c>
      <c r="AQ91" s="145">
        <f t="shared" si="88"/>
        <v>0</v>
      </c>
      <c r="AR91" s="145">
        <f t="shared" si="88"/>
        <v>0</v>
      </c>
      <c r="AS91" s="145">
        <f t="shared" si="88"/>
        <v>0</v>
      </c>
      <c r="AT91" s="145">
        <f t="shared" si="88"/>
        <v>0</v>
      </c>
      <c r="AU91" s="145">
        <f t="shared" si="88"/>
        <v>0</v>
      </c>
      <c r="AV91" s="145">
        <f t="shared" si="88"/>
        <v>0</v>
      </c>
      <c r="AW91" s="145">
        <f t="shared" si="88"/>
        <v>0</v>
      </c>
      <c r="AX91" s="145">
        <f t="shared" si="88"/>
        <v>0</v>
      </c>
      <c r="AY91" s="145">
        <f t="shared" si="88"/>
        <v>0</v>
      </c>
      <c r="AZ91" s="145">
        <f t="shared" si="88"/>
        <v>0</v>
      </c>
      <c r="BA91" s="145">
        <f t="shared" si="88"/>
        <v>0</v>
      </c>
      <c r="BB91" s="144">
        <f>SUM(E91:BA91)</f>
        <v>0</v>
      </c>
      <c r="BD91" s="3"/>
      <c r="BE91" s="3"/>
      <c r="BF91" s="3"/>
      <c r="BG91" s="3"/>
      <c r="BH91" s="3"/>
      <c r="BI91" s="3"/>
      <c r="BJ91" s="3"/>
      <c r="BK91" s="3"/>
      <c r="BL91" s="3"/>
      <c r="BM91" s="3"/>
      <c r="BN91" s="3"/>
      <c r="BO91" s="3"/>
      <c r="BP91" s="3"/>
      <c r="BQ91" s="3"/>
      <c r="BR91" s="3"/>
      <c r="BS91" s="3"/>
      <c r="BT91" s="3"/>
      <c r="BU91" s="3"/>
      <c r="BV91" s="3"/>
      <c r="BW91" s="3"/>
      <c r="BX91" s="3"/>
      <c r="BY91" s="3"/>
    </row>
    <row r="92" spans="2:77" outlineLevel="1">
      <c r="C92" s="163"/>
      <c r="D92" s="164" t="s">
        <v>193</v>
      </c>
      <c r="E92" s="148">
        <f>+E90-E29</f>
        <v>0</v>
      </c>
      <c r="F92" s="148">
        <f>+F90-F29</f>
        <v>0</v>
      </c>
      <c r="G92" s="148">
        <f>+G90-G29</f>
        <v>0</v>
      </c>
      <c r="H92" s="148">
        <f t="shared" ref="H92:M92" si="89">+H90-H29</f>
        <v>0</v>
      </c>
      <c r="I92" s="148">
        <f t="shared" si="89"/>
        <v>0</v>
      </c>
      <c r="J92" s="148">
        <f t="shared" si="89"/>
        <v>0</v>
      </c>
      <c r="K92" s="148">
        <f t="shared" si="89"/>
        <v>0</v>
      </c>
      <c r="L92" s="148">
        <f t="shared" si="89"/>
        <v>0</v>
      </c>
      <c r="M92" s="148">
        <f t="shared" si="89"/>
        <v>0</v>
      </c>
      <c r="N92" s="148">
        <f t="shared" ref="N92:Z92" si="90">+N90-N29</f>
        <v>0</v>
      </c>
      <c r="O92" s="148">
        <f t="shared" si="90"/>
        <v>0</v>
      </c>
      <c r="P92" s="148">
        <f t="shared" si="90"/>
        <v>0</v>
      </c>
      <c r="Q92" s="148">
        <f t="shared" si="90"/>
        <v>0</v>
      </c>
      <c r="R92" s="148">
        <f t="shared" si="90"/>
        <v>0</v>
      </c>
      <c r="S92" s="148">
        <f t="shared" si="90"/>
        <v>0</v>
      </c>
      <c r="T92" s="148">
        <f t="shared" si="90"/>
        <v>0</v>
      </c>
      <c r="U92" s="148">
        <f t="shared" si="90"/>
        <v>0</v>
      </c>
      <c r="V92" s="148">
        <f t="shared" si="90"/>
        <v>0</v>
      </c>
      <c r="W92" s="148">
        <f t="shared" si="90"/>
        <v>0</v>
      </c>
      <c r="X92" s="148">
        <f t="shared" si="90"/>
        <v>0</v>
      </c>
      <c r="Y92" s="148">
        <f t="shared" si="90"/>
        <v>0</v>
      </c>
      <c r="Z92" s="148">
        <f t="shared" si="90"/>
        <v>0</v>
      </c>
      <c r="AA92" s="148">
        <f t="shared" ref="AA92:BA92" si="91">+AA90-AA29</f>
        <v>0</v>
      </c>
      <c r="AB92" s="148">
        <f t="shared" si="91"/>
        <v>0</v>
      </c>
      <c r="AC92" s="148">
        <f t="shared" si="91"/>
        <v>0</v>
      </c>
      <c r="AD92" s="148">
        <f t="shared" si="91"/>
        <v>0</v>
      </c>
      <c r="AE92" s="148">
        <f t="shared" si="91"/>
        <v>0</v>
      </c>
      <c r="AF92" s="148">
        <f t="shared" si="91"/>
        <v>0</v>
      </c>
      <c r="AG92" s="148">
        <f t="shared" si="91"/>
        <v>0</v>
      </c>
      <c r="AH92" s="148">
        <f t="shared" si="91"/>
        <v>0</v>
      </c>
      <c r="AI92" s="148">
        <f t="shared" si="91"/>
        <v>0</v>
      </c>
      <c r="AJ92" s="148">
        <f t="shared" si="91"/>
        <v>0</v>
      </c>
      <c r="AK92" s="148">
        <f t="shared" si="91"/>
        <v>0</v>
      </c>
      <c r="AL92" s="148">
        <f t="shared" si="91"/>
        <v>0</v>
      </c>
      <c r="AM92" s="148">
        <f t="shared" si="91"/>
        <v>0</v>
      </c>
      <c r="AN92" s="148">
        <f t="shared" si="91"/>
        <v>0</v>
      </c>
      <c r="AO92" s="148">
        <f t="shared" si="91"/>
        <v>0</v>
      </c>
      <c r="AP92" s="148">
        <f t="shared" si="91"/>
        <v>0</v>
      </c>
      <c r="AQ92" s="148">
        <f t="shared" si="91"/>
        <v>0</v>
      </c>
      <c r="AR92" s="148">
        <f t="shared" si="91"/>
        <v>0</v>
      </c>
      <c r="AS92" s="148">
        <f t="shared" si="91"/>
        <v>0</v>
      </c>
      <c r="AT92" s="148">
        <f t="shared" si="91"/>
        <v>0</v>
      </c>
      <c r="AU92" s="148">
        <f t="shared" si="91"/>
        <v>0</v>
      </c>
      <c r="AV92" s="148">
        <f t="shared" si="91"/>
        <v>0</v>
      </c>
      <c r="AW92" s="148">
        <f t="shared" si="91"/>
        <v>0</v>
      </c>
      <c r="AX92" s="148">
        <f t="shared" si="91"/>
        <v>0</v>
      </c>
      <c r="AY92" s="148">
        <f t="shared" si="91"/>
        <v>0</v>
      </c>
      <c r="AZ92" s="148">
        <f t="shared" si="91"/>
        <v>0</v>
      </c>
      <c r="BA92" s="148">
        <f t="shared" si="91"/>
        <v>0</v>
      </c>
      <c r="BB92" s="149">
        <f>+BB90-BB$29</f>
        <v>0</v>
      </c>
      <c r="BD92" s="3"/>
      <c r="BE92" s="3"/>
      <c r="BF92" s="3"/>
      <c r="BG92" s="3"/>
      <c r="BH92" s="3"/>
      <c r="BI92" s="3"/>
      <c r="BJ92" s="3"/>
      <c r="BK92" s="3"/>
      <c r="BL92" s="3"/>
      <c r="BM92" s="3"/>
      <c r="BN92" s="3"/>
      <c r="BO92" s="3"/>
      <c r="BP92" s="3"/>
      <c r="BQ92" s="3"/>
      <c r="BR92" s="3"/>
      <c r="BS92" s="3"/>
      <c r="BT92" s="3"/>
      <c r="BU92" s="3"/>
      <c r="BV92" s="3"/>
      <c r="BW92" s="3"/>
      <c r="BX92" s="3"/>
      <c r="BY92" s="3"/>
    </row>
    <row r="93" spans="2:77">
      <c r="C93" s="154"/>
      <c r="D93" s="15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D93" s="3"/>
      <c r="BE93" s="3"/>
      <c r="BF93" s="3"/>
      <c r="BG93" s="3"/>
      <c r="BH93" s="3"/>
      <c r="BI93" s="3"/>
      <c r="BJ93" s="3"/>
      <c r="BK93" s="3"/>
      <c r="BL93" s="3"/>
      <c r="BM93" s="3"/>
      <c r="BN93" s="3"/>
      <c r="BO93" s="3"/>
      <c r="BP93" s="3"/>
      <c r="BQ93" s="3"/>
      <c r="BR93" s="3"/>
      <c r="BS93" s="3"/>
      <c r="BT93" s="3"/>
      <c r="BU93" s="3"/>
      <c r="BV93" s="3"/>
      <c r="BW93" s="3"/>
      <c r="BX93" s="3"/>
      <c r="BY93" s="3"/>
    </row>
    <row r="94" spans="2:77">
      <c r="B94" s="60"/>
      <c r="C94" s="156">
        <f>+J7</f>
        <v>0</v>
      </c>
      <c r="D94" s="157" t="s">
        <v>121</v>
      </c>
      <c r="E94" s="141">
        <v>0</v>
      </c>
      <c r="F94" s="141">
        <v>1</v>
      </c>
      <c r="G94" s="141">
        <v>2</v>
      </c>
      <c r="H94" s="141">
        <v>3</v>
      </c>
      <c r="I94" s="141">
        <v>4</v>
      </c>
      <c r="J94" s="141">
        <v>5</v>
      </c>
      <c r="K94" s="141">
        <v>6</v>
      </c>
      <c r="L94" s="141">
        <v>7</v>
      </c>
      <c r="M94" s="141">
        <v>8</v>
      </c>
      <c r="N94" s="141">
        <v>9</v>
      </c>
      <c r="O94" s="141">
        <v>10</v>
      </c>
      <c r="P94" s="141">
        <v>11</v>
      </c>
      <c r="Q94" s="141">
        <v>12</v>
      </c>
      <c r="R94" s="141">
        <v>13</v>
      </c>
      <c r="S94" s="141">
        <v>14</v>
      </c>
      <c r="T94" s="141">
        <v>15</v>
      </c>
      <c r="U94" s="141">
        <v>16</v>
      </c>
      <c r="V94" s="141">
        <v>17</v>
      </c>
      <c r="W94" s="141">
        <v>18</v>
      </c>
      <c r="X94" s="141">
        <v>19</v>
      </c>
      <c r="Y94" s="141">
        <v>20</v>
      </c>
      <c r="Z94" s="141">
        <v>21</v>
      </c>
      <c r="AA94" s="141">
        <v>22</v>
      </c>
      <c r="AB94" s="141">
        <v>23</v>
      </c>
      <c r="AC94" s="141">
        <v>24</v>
      </c>
      <c r="AD94" s="141">
        <v>25</v>
      </c>
      <c r="AE94" s="141">
        <v>26</v>
      </c>
      <c r="AF94" s="141">
        <v>27</v>
      </c>
      <c r="AG94" s="141">
        <v>28</v>
      </c>
      <c r="AH94" s="141">
        <v>29</v>
      </c>
      <c r="AI94" s="141">
        <v>30</v>
      </c>
      <c r="AJ94" s="141">
        <v>31</v>
      </c>
      <c r="AK94" s="141">
        <v>32</v>
      </c>
      <c r="AL94" s="141">
        <v>33</v>
      </c>
      <c r="AM94" s="141">
        <v>34</v>
      </c>
      <c r="AN94" s="141">
        <v>35</v>
      </c>
      <c r="AO94" s="141">
        <v>36</v>
      </c>
      <c r="AP94" s="141">
        <v>37</v>
      </c>
      <c r="AQ94" s="141">
        <v>38</v>
      </c>
      <c r="AR94" s="141">
        <v>39</v>
      </c>
      <c r="AS94" s="141">
        <v>40</v>
      </c>
      <c r="AT94" s="141">
        <v>41</v>
      </c>
      <c r="AU94" s="141">
        <v>42</v>
      </c>
      <c r="AV94" s="141">
        <v>43</v>
      </c>
      <c r="AW94" s="141">
        <v>44</v>
      </c>
      <c r="AX94" s="141">
        <v>45</v>
      </c>
      <c r="AY94" s="141">
        <v>46</v>
      </c>
      <c r="AZ94" s="141">
        <v>47</v>
      </c>
      <c r="BA94" s="141">
        <v>48</v>
      </c>
      <c r="BB94" s="142"/>
      <c r="BD94" s="3"/>
      <c r="BE94" s="3"/>
      <c r="BF94" s="3"/>
      <c r="BG94" s="3"/>
      <c r="BH94" s="3"/>
      <c r="BI94" s="3"/>
      <c r="BJ94" s="3"/>
      <c r="BK94" s="3"/>
      <c r="BL94" s="3"/>
      <c r="BM94" s="3"/>
      <c r="BN94" s="3"/>
      <c r="BO94" s="3"/>
      <c r="BP94" s="3"/>
      <c r="BQ94" s="3"/>
      <c r="BR94" s="3"/>
      <c r="BS94" s="3"/>
      <c r="BT94" s="3"/>
      <c r="BU94" s="3"/>
      <c r="BV94" s="3"/>
      <c r="BW94" s="3"/>
      <c r="BX94" s="3"/>
      <c r="BY94" s="3"/>
    </row>
    <row r="95" spans="2:77" outlineLevel="1">
      <c r="B95" s="60" t="str">
        <f>CONCATENATE($C$94,C95)</f>
        <v>0Investeringskost 1</v>
      </c>
      <c r="C95" s="158" t="str">
        <f t="shared" ref="C95:D97" si="92">+C9</f>
        <v>Investeringskost 1</v>
      </c>
      <c r="D95" s="159" t="str">
        <f t="shared" si="92"/>
        <v>&lt;navn på investeringskostnad&gt;</v>
      </c>
      <c r="E95" s="145">
        <f>+J9</f>
        <v>0</v>
      </c>
      <c r="F95" s="145"/>
      <c r="G95" s="111"/>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c r="AK95" s="145"/>
      <c r="AL95" s="145"/>
      <c r="AM95" s="145"/>
      <c r="AN95" s="145"/>
      <c r="AO95" s="145"/>
      <c r="AP95" s="145"/>
      <c r="AQ95" s="145"/>
      <c r="AR95" s="145"/>
      <c r="AS95" s="145"/>
      <c r="AT95" s="145"/>
      <c r="AU95" s="145"/>
      <c r="AV95" s="145"/>
      <c r="AW95" s="145"/>
      <c r="AX95" s="145"/>
      <c r="AY95" s="145"/>
      <c r="AZ95" s="145"/>
      <c r="BA95" s="145"/>
      <c r="BB95" s="144">
        <f>SUM(E95:BA95)</f>
        <v>0</v>
      </c>
      <c r="BD95" s="3"/>
      <c r="BE95" s="3"/>
      <c r="BF95" s="3"/>
      <c r="BG95" s="3"/>
      <c r="BH95" s="3"/>
      <c r="BI95" s="3"/>
      <c r="BJ95" s="3"/>
      <c r="BK95" s="3"/>
      <c r="BL95" s="3"/>
      <c r="BM95" s="3"/>
      <c r="BN95" s="3"/>
      <c r="BO95" s="3"/>
      <c r="BP95" s="3"/>
      <c r="BQ95" s="3"/>
      <c r="BR95" s="3"/>
      <c r="BS95" s="3"/>
      <c r="BT95" s="3"/>
      <c r="BU95" s="3"/>
      <c r="BV95" s="3"/>
      <c r="BW95" s="3"/>
      <c r="BX95" s="3"/>
      <c r="BY95" s="3"/>
    </row>
    <row r="96" spans="2:77" outlineLevel="1">
      <c r="B96" s="60" t="str">
        <f t="shared" ref="B96:B103" si="93">CONCATENATE($C$94,C96)</f>
        <v>0Investeringskost 2</v>
      </c>
      <c r="C96" s="158" t="str">
        <f t="shared" si="92"/>
        <v>Investeringskost 2</v>
      </c>
      <c r="D96" s="159">
        <f t="shared" si="92"/>
        <v>0</v>
      </c>
      <c r="E96" s="145">
        <f>+J10</f>
        <v>0</v>
      </c>
      <c r="F96" s="145"/>
      <c r="G96" s="111"/>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c r="AK96" s="145"/>
      <c r="AL96" s="145"/>
      <c r="AM96" s="145"/>
      <c r="AN96" s="145"/>
      <c r="AO96" s="145"/>
      <c r="AP96" s="145"/>
      <c r="AQ96" s="145"/>
      <c r="AR96" s="145"/>
      <c r="AS96" s="145"/>
      <c r="AT96" s="145"/>
      <c r="AU96" s="145"/>
      <c r="AV96" s="145"/>
      <c r="AW96" s="145"/>
      <c r="AX96" s="145"/>
      <c r="AY96" s="145"/>
      <c r="AZ96" s="145"/>
      <c r="BA96" s="145"/>
      <c r="BB96" s="144">
        <f t="shared" ref="BB96:BB103" si="94">SUM(E96:BA96)</f>
        <v>0</v>
      </c>
      <c r="BD96" s="3"/>
      <c r="BE96" s="3"/>
      <c r="BF96" s="3"/>
      <c r="BG96" s="3"/>
      <c r="BH96" s="3"/>
      <c r="BI96" s="3"/>
      <c r="BJ96" s="3"/>
      <c r="BK96" s="3"/>
      <c r="BL96" s="3"/>
      <c r="BM96" s="3"/>
      <c r="BN96" s="3"/>
      <c r="BO96" s="3"/>
      <c r="BP96" s="3"/>
      <c r="BQ96" s="3"/>
      <c r="BR96" s="3"/>
      <c r="BS96" s="3"/>
      <c r="BT96" s="3"/>
      <c r="BU96" s="3"/>
      <c r="BV96" s="3"/>
      <c r="BW96" s="3"/>
      <c r="BX96" s="3"/>
      <c r="BY96" s="3"/>
    </row>
    <row r="97" spans="2:77" outlineLevel="1">
      <c r="B97" s="60" t="str">
        <f t="shared" si="93"/>
        <v>0Investeringskost 3</v>
      </c>
      <c r="C97" s="158" t="str">
        <f t="shared" si="92"/>
        <v>Investeringskost 3</v>
      </c>
      <c r="D97" s="159">
        <f t="shared" si="92"/>
        <v>0</v>
      </c>
      <c r="E97" s="145">
        <f>+J11</f>
        <v>0</v>
      </c>
      <c r="F97" s="145"/>
      <c r="G97" s="111"/>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c r="AK97" s="145"/>
      <c r="AL97" s="145"/>
      <c r="AM97" s="145"/>
      <c r="AN97" s="145"/>
      <c r="AO97" s="145"/>
      <c r="AP97" s="145"/>
      <c r="AQ97" s="145"/>
      <c r="AR97" s="145"/>
      <c r="AS97" s="145"/>
      <c r="AT97" s="145"/>
      <c r="AU97" s="145"/>
      <c r="AV97" s="145"/>
      <c r="AW97" s="145"/>
      <c r="AX97" s="145"/>
      <c r="AY97" s="145"/>
      <c r="AZ97" s="145"/>
      <c r="BA97" s="145"/>
      <c r="BB97" s="144">
        <f t="shared" si="94"/>
        <v>0</v>
      </c>
      <c r="BD97" s="3"/>
      <c r="BE97" s="3"/>
      <c r="BF97" s="3"/>
      <c r="BG97" s="3"/>
      <c r="BH97" s="3"/>
      <c r="BI97" s="3"/>
      <c r="BJ97" s="3"/>
      <c r="BK97" s="3"/>
      <c r="BL97" s="3"/>
      <c r="BM97" s="3"/>
      <c r="BN97" s="3"/>
      <c r="BO97" s="3"/>
      <c r="BP97" s="3"/>
      <c r="BQ97" s="3"/>
      <c r="BR97" s="3"/>
      <c r="BS97" s="3"/>
      <c r="BT97" s="3"/>
      <c r="BU97" s="3"/>
      <c r="BV97" s="3"/>
      <c r="BW97" s="3"/>
      <c r="BX97" s="3"/>
      <c r="BY97" s="3"/>
    </row>
    <row r="98" spans="2:77" outlineLevel="1">
      <c r="B98" s="60" t="str">
        <f t="shared" si="93"/>
        <v>0Driftsutgift 1 (per måned)</v>
      </c>
      <c r="C98" s="158" t="str">
        <f t="shared" ref="C98:D102" si="95">+C14</f>
        <v>Driftsutgift 1 (per måned)</v>
      </c>
      <c r="D98" s="159" t="str">
        <f t="shared" si="95"/>
        <v>&lt;navn på driftsutgift&gt;</v>
      </c>
      <c r="E98" s="145"/>
      <c r="F98" s="91">
        <f t="shared" ref="F98:BA98" si="96">IF(F$25&lt;=Levetid,$J14*(1+Justert_prisstigning)^F$25,)</f>
        <v>0</v>
      </c>
      <c r="G98" s="91">
        <f t="shared" si="96"/>
        <v>0</v>
      </c>
      <c r="H98" s="91">
        <f t="shared" si="96"/>
        <v>0</v>
      </c>
      <c r="I98" s="91">
        <f t="shared" si="96"/>
        <v>0</v>
      </c>
      <c r="J98" s="91">
        <f t="shared" si="96"/>
        <v>0</v>
      </c>
      <c r="K98" s="91">
        <f t="shared" si="96"/>
        <v>0</v>
      </c>
      <c r="L98" s="91">
        <f t="shared" si="96"/>
        <v>0</v>
      </c>
      <c r="M98" s="91">
        <f t="shared" si="96"/>
        <v>0</v>
      </c>
      <c r="N98" s="91">
        <f t="shared" si="96"/>
        <v>0</v>
      </c>
      <c r="O98" s="91">
        <f t="shared" si="96"/>
        <v>0</v>
      </c>
      <c r="P98" s="91">
        <f t="shared" si="96"/>
        <v>0</v>
      </c>
      <c r="Q98" s="91">
        <f t="shared" si="96"/>
        <v>0</v>
      </c>
      <c r="R98" s="91">
        <f t="shared" si="96"/>
        <v>0</v>
      </c>
      <c r="S98" s="91">
        <f t="shared" si="96"/>
        <v>0</v>
      </c>
      <c r="T98" s="91">
        <f t="shared" si="96"/>
        <v>0</v>
      </c>
      <c r="U98" s="91">
        <f t="shared" si="96"/>
        <v>0</v>
      </c>
      <c r="V98" s="91">
        <f t="shared" si="96"/>
        <v>0</v>
      </c>
      <c r="W98" s="91">
        <f t="shared" si="96"/>
        <v>0</v>
      </c>
      <c r="X98" s="91">
        <f t="shared" si="96"/>
        <v>0</v>
      </c>
      <c r="Y98" s="91">
        <f t="shared" si="96"/>
        <v>0</v>
      </c>
      <c r="Z98" s="91">
        <f t="shared" si="96"/>
        <v>0</v>
      </c>
      <c r="AA98" s="91">
        <f t="shared" si="96"/>
        <v>0</v>
      </c>
      <c r="AB98" s="91">
        <f t="shared" si="96"/>
        <v>0</v>
      </c>
      <c r="AC98" s="91">
        <f t="shared" si="96"/>
        <v>0</v>
      </c>
      <c r="AD98" s="91">
        <f t="shared" si="96"/>
        <v>0</v>
      </c>
      <c r="AE98" s="91">
        <f t="shared" si="96"/>
        <v>0</v>
      </c>
      <c r="AF98" s="91">
        <f t="shared" si="96"/>
        <v>0</v>
      </c>
      <c r="AG98" s="91">
        <f t="shared" si="96"/>
        <v>0</v>
      </c>
      <c r="AH98" s="91">
        <f t="shared" si="96"/>
        <v>0</v>
      </c>
      <c r="AI98" s="91">
        <f t="shared" si="96"/>
        <v>0</v>
      </c>
      <c r="AJ98" s="91">
        <f t="shared" si="96"/>
        <v>0</v>
      </c>
      <c r="AK98" s="91">
        <f t="shared" si="96"/>
        <v>0</v>
      </c>
      <c r="AL98" s="91">
        <f t="shared" si="96"/>
        <v>0</v>
      </c>
      <c r="AM98" s="91">
        <f t="shared" si="96"/>
        <v>0</v>
      </c>
      <c r="AN98" s="91">
        <f t="shared" si="96"/>
        <v>0</v>
      </c>
      <c r="AO98" s="91">
        <f t="shared" si="96"/>
        <v>0</v>
      </c>
      <c r="AP98" s="91">
        <f t="shared" si="96"/>
        <v>0</v>
      </c>
      <c r="AQ98" s="91">
        <f t="shared" si="96"/>
        <v>0</v>
      </c>
      <c r="AR98" s="91">
        <f t="shared" si="96"/>
        <v>0</v>
      </c>
      <c r="AS98" s="91">
        <f t="shared" si="96"/>
        <v>0</v>
      </c>
      <c r="AT98" s="91">
        <f t="shared" si="96"/>
        <v>0</v>
      </c>
      <c r="AU98" s="91">
        <f t="shared" si="96"/>
        <v>0</v>
      </c>
      <c r="AV98" s="91">
        <f t="shared" si="96"/>
        <v>0</v>
      </c>
      <c r="AW98" s="91">
        <f t="shared" si="96"/>
        <v>0</v>
      </c>
      <c r="AX98" s="91">
        <f t="shared" si="96"/>
        <v>0</v>
      </c>
      <c r="AY98" s="91">
        <f t="shared" si="96"/>
        <v>0</v>
      </c>
      <c r="AZ98" s="91">
        <f t="shared" si="96"/>
        <v>0</v>
      </c>
      <c r="BA98" s="91">
        <f t="shared" si="96"/>
        <v>0</v>
      </c>
      <c r="BB98" s="144">
        <f t="shared" si="94"/>
        <v>0</v>
      </c>
      <c r="BD98" s="3"/>
      <c r="BE98" s="3"/>
      <c r="BF98" s="3"/>
      <c r="BG98" s="3"/>
      <c r="BH98" s="3"/>
      <c r="BI98" s="3"/>
      <c r="BJ98" s="3"/>
      <c r="BK98" s="3"/>
      <c r="BL98" s="3"/>
      <c r="BM98" s="3"/>
      <c r="BN98" s="3"/>
      <c r="BO98" s="3"/>
      <c r="BP98" s="3"/>
      <c r="BQ98" s="3"/>
      <c r="BR98" s="3"/>
      <c r="BS98" s="3"/>
      <c r="BT98" s="3"/>
      <c r="BU98" s="3"/>
      <c r="BV98" s="3"/>
      <c r="BW98" s="3"/>
      <c r="BX98" s="3"/>
      <c r="BY98" s="3"/>
    </row>
    <row r="99" spans="2:77" outlineLevel="1">
      <c r="B99" s="60" t="str">
        <f t="shared" si="93"/>
        <v>0Driftsutgift 2 (per måned)</v>
      </c>
      <c r="C99" s="158" t="str">
        <f t="shared" si="95"/>
        <v>Driftsutgift 2 (per måned)</v>
      </c>
      <c r="D99" s="159">
        <f t="shared" si="95"/>
        <v>0</v>
      </c>
      <c r="E99" s="145"/>
      <c r="F99" s="91">
        <f t="shared" ref="F99:BA99" si="97">IF(F$25&lt;=Levetid,$J15*(1+Justert_prisstigning)^F$25,)</f>
        <v>0</v>
      </c>
      <c r="G99" s="91">
        <f t="shared" si="97"/>
        <v>0</v>
      </c>
      <c r="H99" s="91">
        <f t="shared" si="97"/>
        <v>0</v>
      </c>
      <c r="I99" s="91">
        <f t="shared" si="97"/>
        <v>0</v>
      </c>
      <c r="J99" s="91">
        <f t="shared" si="97"/>
        <v>0</v>
      </c>
      <c r="K99" s="91">
        <f t="shared" si="97"/>
        <v>0</v>
      </c>
      <c r="L99" s="91">
        <f t="shared" si="97"/>
        <v>0</v>
      </c>
      <c r="M99" s="91">
        <f t="shared" si="97"/>
        <v>0</v>
      </c>
      <c r="N99" s="91">
        <f t="shared" si="97"/>
        <v>0</v>
      </c>
      <c r="O99" s="91">
        <f t="shared" si="97"/>
        <v>0</v>
      </c>
      <c r="P99" s="91">
        <f t="shared" si="97"/>
        <v>0</v>
      </c>
      <c r="Q99" s="91">
        <f t="shared" si="97"/>
        <v>0</v>
      </c>
      <c r="R99" s="91">
        <f t="shared" si="97"/>
        <v>0</v>
      </c>
      <c r="S99" s="91">
        <f t="shared" si="97"/>
        <v>0</v>
      </c>
      <c r="T99" s="91">
        <f t="shared" si="97"/>
        <v>0</v>
      </c>
      <c r="U99" s="91">
        <f t="shared" si="97"/>
        <v>0</v>
      </c>
      <c r="V99" s="91">
        <f t="shared" si="97"/>
        <v>0</v>
      </c>
      <c r="W99" s="91">
        <f t="shared" si="97"/>
        <v>0</v>
      </c>
      <c r="X99" s="91">
        <f t="shared" si="97"/>
        <v>0</v>
      </c>
      <c r="Y99" s="91">
        <f t="shared" si="97"/>
        <v>0</v>
      </c>
      <c r="Z99" s="91">
        <f t="shared" si="97"/>
        <v>0</v>
      </c>
      <c r="AA99" s="91">
        <f t="shared" si="97"/>
        <v>0</v>
      </c>
      <c r="AB99" s="91">
        <f t="shared" si="97"/>
        <v>0</v>
      </c>
      <c r="AC99" s="91">
        <f t="shared" si="97"/>
        <v>0</v>
      </c>
      <c r="AD99" s="91">
        <f t="shared" si="97"/>
        <v>0</v>
      </c>
      <c r="AE99" s="91">
        <f t="shared" si="97"/>
        <v>0</v>
      </c>
      <c r="AF99" s="91">
        <f t="shared" si="97"/>
        <v>0</v>
      </c>
      <c r="AG99" s="91">
        <f t="shared" si="97"/>
        <v>0</v>
      </c>
      <c r="AH99" s="91">
        <f t="shared" si="97"/>
        <v>0</v>
      </c>
      <c r="AI99" s="91">
        <f t="shared" si="97"/>
        <v>0</v>
      </c>
      <c r="AJ99" s="91">
        <f t="shared" si="97"/>
        <v>0</v>
      </c>
      <c r="AK99" s="91">
        <f t="shared" si="97"/>
        <v>0</v>
      </c>
      <c r="AL99" s="91">
        <f t="shared" si="97"/>
        <v>0</v>
      </c>
      <c r="AM99" s="91">
        <f t="shared" si="97"/>
        <v>0</v>
      </c>
      <c r="AN99" s="91">
        <f t="shared" si="97"/>
        <v>0</v>
      </c>
      <c r="AO99" s="91">
        <f t="shared" si="97"/>
        <v>0</v>
      </c>
      <c r="AP99" s="91">
        <f t="shared" si="97"/>
        <v>0</v>
      </c>
      <c r="AQ99" s="91">
        <f t="shared" si="97"/>
        <v>0</v>
      </c>
      <c r="AR99" s="91">
        <f t="shared" si="97"/>
        <v>0</v>
      </c>
      <c r="AS99" s="91">
        <f t="shared" si="97"/>
        <v>0</v>
      </c>
      <c r="AT99" s="91">
        <f t="shared" si="97"/>
        <v>0</v>
      </c>
      <c r="AU99" s="91">
        <f t="shared" si="97"/>
        <v>0</v>
      </c>
      <c r="AV99" s="91">
        <f t="shared" si="97"/>
        <v>0</v>
      </c>
      <c r="AW99" s="91">
        <f t="shared" si="97"/>
        <v>0</v>
      </c>
      <c r="AX99" s="91">
        <f t="shared" si="97"/>
        <v>0</v>
      </c>
      <c r="AY99" s="91">
        <f t="shared" si="97"/>
        <v>0</v>
      </c>
      <c r="AZ99" s="91">
        <f t="shared" si="97"/>
        <v>0</v>
      </c>
      <c r="BA99" s="91">
        <f t="shared" si="97"/>
        <v>0</v>
      </c>
      <c r="BB99" s="144">
        <f t="shared" si="94"/>
        <v>0</v>
      </c>
      <c r="BD99" s="3"/>
      <c r="BE99" s="3"/>
      <c r="BF99" s="3"/>
      <c r="BG99" s="3"/>
      <c r="BH99" s="3"/>
      <c r="BI99" s="3"/>
      <c r="BJ99" s="3"/>
      <c r="BK99" s="3"/>
      <c r="BL99" s="3"/>
      <c r="BM99" s="3"/>
      <c r="BN99" s="3"/>
      <c r="BO99" s="3"/>
      <c r="BP99" s="3"/>
      <c r="BQ99" s="3"/>
      <c r="BR99" s="3"/>
      <c r="BS99" s="3"/>
      <c r="BT99" s="3"/>
      <c r="BU99" s="3"/>
      <c r="BV99" s="3"/>
      <c r="BW99" s="3"/>
      <c r="BX99" s="3"/>
      <c r="BY99" s="3"/>
    </row>
    <row r="100" spans="2:77" outlineLevel="1">
      <c r="B100" s="60" t="str">
        <f>CONCATENATE($C$94,C100)</f>
        <v>0Driftsutgift 3 (per måned)</v>
      </c>
      <c r="C100" s="158" t="str">
        <f t="shared" si="95"/>
        <v>Driftsutgift 3 (per måned)</v>
      </c>
      <c r="D100" s="159">
        <f t="shared" si="95"/>
        <v>0</v>
      </c>
      <c r="E100" s="145"/>
      <c r="F100" s="91">
        <f t="shared" ref="F100:BA100" si="98">IF(F$25&lt;=Levetid,$J16*(1+Justert_prisstigning)^F$25,)</f>
        <v>0</v>
      </c>
      <c r="G100" s="91">
        <f t="shared" si="98"/>
        <v>0</v>
      </c>
      <c r="H100" s="91">
        <f t="shared" si="98"/>
        <v>0</v>
      </c>
      <c r="I100" s="91">
        <f t="shared" si="98"/>
        <v>0</v>
      </c>
      <c r="J100" s="91">
        <f t="shared" si="98"/>
        <v>0</v>
      </c>
      <c r="K100" s="91">
        <f t="shared" si="98"/>
        <v>0</v>
      </c>
      <c r="L100" s="91">
        <f t="shared" si="98"/>
        <v>0</v>
      </c>
      <c r="M100" s="91">
        <f t="shared" si="98"/>
        <v>0</v>
      </c>
      <c r="N100" s="91">
        <f t="shared" si="98"/>
        <v>0</v>
      </c>
      <c r="O100" s="91">
        <f t="shared" si="98"/>
        <v>0</v>
      </c>
      <c r="P100" s="91">
        <f t="shared" si="98"/>
        <v>0</v>
      </c>
      <c r="Q100" s="91">
        <f t="shared" si="98"/>
        <v>0</v>
      </c>
      <c r="R100" s="91">
        <f t="shared" si="98"/>
        <v>0</v>
      </c>
      <c r="S100" s="91">
        <f t="shared" si="98"/>
        <v>0</v>
      </c>
      <c r="T100" s="91">
        <f t="shared" si="98"/>
        <v>0</v>
      </c>
      <c r="U100" s="91">
        <f t="shared" si="98"/>
        <v>0</v>
      </c>
      <c r="V100" s="91">
        <f t="shared" si="98"/>
        <v>0</v>
      </c>
      <c r="W100" s="91">
        <f t="shared" si="98"/>
        <v>0</v>
      </c>
      <c r="X100" s="91">
        <f t="shared" si="98"/>
        <v>0</v>
      </c>
      <c r="Y100" s="91">
        <f t="shared" si="98"/>
        <v>0</v>
      </c>
      <c r="Z100" s="91">
        <f t="shared" si="98"/>
        <v>0</v>
      </c>
      <c r="AA100" s="91">
        <f t="shared" si="98"/>
        <v>0</v>
      </c>
      <c r="AB100" s="91">
        <f t="shared" si="98"/>
        <v>0</v>
      </c>
      <c r="AC100" s="91">
        <f t="shared" si="98"/>
        <v>0</v>
      </c>
      <c r="AD100" s="91">
        <f t="shared" si="98"/>
        <v>0</v>
      </c>
      <c r="AE100" s="91">
        <f t="shared" si="98"/>
        <v>0</v>
      </c>
      <c r="AF100" s="91">
        <f t="shared" si="98"/>
        <v>0</v>
      </c>
      <c r="AG100" s="91">
        <f t="shared" si="98"/>
        <v>0</v>
      </c>
      <c r="AH100" s="91">
        <f t="shared" si="98"/>
        <v>0</v>
      </c>
      <c r="AI100" s="91">
        <f t="shared" si="98"/>
        <v>0</v>
      </c>
      <c r="AJ100" s="91">
        <f t="shared" si="98"/>
        <v>0</v>
      </c>
      <c r="AK100" s="91">
        <f t="shared" si="98"/>
        <v>0</v>
      </c>
      <c r="AL100" s="91">
        <f t="shared" si="98"/>
        <v>0</v>
      </c>
      <c r="AM100" s="91">
        <f t="shared" si="98"/>
        <v>0</v>
      </c>
      <c r="AN100" s="91">
        <f t="shared" si="98"/>
        <v>0</v>
      </c>
      <c r="AO100" s="91">
        <f t="shared" si="98"/>
        <v>0</v>
      </c>
      <c r="AP100" s="91">
        <f t="shared" si="98"/>
        <v>0</v>
      </c>
      <c r="AQ100" s="91">
        <f t="shared" si="98"/>
        <v>0</v>
      </c>
      <c r="AR100" s="91">
        <f t="shared" si="98"/>
        <v>0</v>
      </c>
      <c r="AS100" s="91">
        <f t="shared" si="98"/>
        <v>0</v>
      </c>
      <c r="AT100" s="91">
        <f t="shared" si="98"/>
        <v>0</v>
      </c>
      <c r="AU100" s="91">
        <f t="shared" si="98"/>
        <v>0</v>
      </c>
      <c r="AV100" s="91">
        <f t="shared" si="98"/>
        <v>0</v>
      </c>
      <c r="AW100" s="91">
        <f t="shared" si="98"/>
        <v>0</v>
      </c>
      <c r="AX100" s="91">
        <f t="shared" si="98"/>
        <v>0</v>
      </c>
      <c r="AY100" s="91">
        <f t="shared" si="98"/>
        <v>0</v>
      </c>
      <c r="AZ100" s="91">
        <f t="shared" si="98"/>
        <v>0</v>
      </c>
      <c r="BA100" s="91">
        <f t="shared" si="98"/>
        <v>0</v>
      </c>
      <c r="BB100" s="144">
        <f t="shared" si="94"/>
        <v>0</v>
      </c>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2:77" outlineLevel="1">
      <c r="B101" s="60" t="str">
        <f t="shared" si="93"/>
        <v>0Driftsutgift 4 (per måned)</v>
      </c>
      <c r="C101" s="158" t="str">
        <f t="shared" si="95"/>
        <v>Driftsutgift 4 (per måned)</v>
      </c>
      <c r="D101" s="159">
        <f t="shared" si="95"/>
        <v>0</v>
      </c>
      <c r="E101" s="145"/>
      <c r="F101" s="91">
        <f t="shared" ref="F101:BA101" si="99">IF(F$25&lt;=Levetid,$J17*(1+Justert_prisstigning)^F$25,)</f>
        <v>0</v>
      </c>
      <c r="G101" s="91">
        <f t="shared" si="99"/>
        <v>0</v>
      </c>
      <c r="H101" s="91">
        <f t="shared" si="99"/>
        <v>0</v>
      </c>
      <c r="I101" s="91">
        <f t="shared" si="99"/>
        <v>0</v>
      </c>
      <c r="J101" s="91">
        <f t="shared" si="99"/>
        <v>0</v>
      </c>
      <c r="K101" s="91">
        <f t="shared" si="99"/>
        <v>0</v>
      </c>
      <c r="L101" s="91">
        <f t="shared" si="99"/>
        <v>0</v>
      </c>
      <c r="M101" s="91">
        <f t="shared" si="99"/>
        <v>0</v>
      </c>
      <c r="N101" s="91">
        <f t="shared" si="99"/>
        <v>0</v>
      </c>
      <c r="O101" s="91">
        <f t="shared" si="99"/>
        <v>0</v>
      </c>
      <c r="P101" s="91">
        <f t="shared" si="99"/>
        <v>0</v>
      </c>
      <c r="Q101" s="91">
        <f t="shared" si="99"/>
        <v>0</v>
      </c>
      <c r="R101" s="91">
        <f t="shared" si="99"/>
        <v>0</v>
      </c>
      <c r="S101" s="91">
        <f t="shared" si="99"/>
        <v>0</v>
      </c>
      <c r="T101" s="91">
        <f t="shared" si="99"/>
        <v>0</v>
      </c>
      <c r="U101" s="91">
        <f t="shared" si="99"/>
        <v>0</v>
      </c>
      <c r="V101" s="91">
        <f t="shared" si="99"/>
        <v>0</v>
      </c>
      <c r="W101" s="91">
        <f t="shared" si="99"/>
        <v>0</v>
      </c>
      <c r="X101" s="91">
        <f t="shared" si="99"/>
        <v>0</v>
      </c>
      <c r="Y101" s="91">
        <f t="shared" si="99"/>
        <v>0</v>
      </c>
      <c r="Z101" s="91">
        <f t="shared" si="99"/>
        <v>0</v>
      </c>
      <c r="AA101" s="91">
        <f t="shared" si="99"/>
        <v>0</v>
      </c>
      <c r="AB101" s="91">
        <f t="shared" si="99"/>
        <v>0</v>
      </c>
      <c r="AC101" s="91">
        <f t="shared" si="99"/>
        <v>0</v>
      </c>
      <c r="AD101" s="91">
        <f t="shared" si="99"/>
        <v>0</v>
      </c>
      <c r="AE101" s="91">
        <f t="shared" si="99"/>
        <v>0</v>
      </c>
      <c r="AF101" s="91">
        <f t="shared" si="99"/>
        <v>0</v>
      </c>
      <c r="AG101" s="91">
        <f t="shared" si="99"/>
        <v>0</v>
      </c>
      <c r="AH101" s="91">
        <f t="shared" si="99"/>
        <v>0</v>
      </c>
      <c r="AI101" s="91">
        <f t="shared" si="99"/>
        <v>0</v>
      </c>
      <c r="AJ101" s="91">
        <f t="shared" si="99"/>
        <v>0</v>
      </c>
      <c r="AK101" s="91">
        <f t="shared" si="99"/>
        <v>0</v>
      </c>
      <c r="AL101" s="91">
        <f t="shared" si="99"/>
        <v>0</v>
      </c>
      <c r="AM101" s="91">
        <f t="shared" si="99"/>
        <v>0</v>
      </c>
      <c r="AN101" s="91">
        <f t="shared" si="99"/>
        <v>0</v>
      </c>
      <c r="AO101" s="91">
        <f t="shared" si="99"/>
        <v>0</v>
      </c>
      <c r="AP101" s="91">
        <f t="shared" si="99"/>
        <v>0</v>
      </c>
      <c r="AQ101" s="91">
        <f t="shared" si="99"/>
        <v>0</v>
      </c>
      <c r="AR101" s="91">
        <f t="shared" si="99"/>
        <v>0</v>
      </c>
      <c r="AS101" s="91">
        <f t="shared" si="99"/>
        <v>0</v>
      </c>
      <c r="AT101" s="91">
        <f t="shared" si="99"/>
        <v>0</v>
      </c>
      <c r="AU101" s="91">
        <f t="shared" si="99"/>
        <v>0</v>
      </c>
      <c r="AV101" s="91">
        <f t="shared" si="99"/>
        <v>0</v>
      </c>
      <c r="AW101" s="91">
        <f t="shared" si="99"/>
        <v>0</v>
      </c>
      <c r="AX101" s="91">
        <f t="shared" si="99"/>
        <v>0</v>
      </c>
      <c r="AY101" s="91">
        <f t="shared" si="99"/>
        <v>0</v>
      </c>
      <c r="AZ101" s="91">
        <f t="shared" si="99"/>
        <v>0</v>
      </c>
      <c r="BA101" s="91">
        <f t="shared" si="99"/>
        <v>0</v>
      </c>
      <c r="BB101" s="144">
        <f t="shared" si="94"/>
        <v>0</v>
      </c>
      <c r="BD101" s="3"/>
      <c r="BE101" s="3"/>
      <c r="BF101" s="3"/>
      <c r="BG101" s="3"/>
      <c r="BH101" s="3"/>
      <c r="BI101" s="3"/>
      <c r="BJ101" s="3"/>
      <c r="BK101" s="3"/>
      <c r="BL101" s="3"/>
      <c r="BM101" s="3"/>
      <c r="BN101" s="3"/>
      <c r="BO101" s="3"/>
      <c r="BP101" s="3"/>
      <c r="BQ101" s="3"/>
      <c r="BR101" s="3"/>
      <c r="BS101" s="3"/>
      <c r="BT101" s="3"/>
      <c r="BU101" s="3"/>
      <c r="BV101" s="3"/>
      <c r="BW101" s="3"/>
      <c r="BX101" s="3"/>
      <c r="BY101" s="3"/>
    </row>
    <row r="102" spans="2:77" outlineLevel="1">
      <c r="B102" s="60" t="str">
        <f t="shared" si="93"/>
        <v>0Driftsutgift 5 (per måned)</v>
      </c>
      <c r="C102" s="158" t="str">
        <f t="shared" si="95"/>
        <v>Driftsutgift 5 (per måned)</v>
      </c>
      <c r="D102" s="159">
        <f t="shared" si="95"/>
        <v>0</v>
      </c>
      <c r="E102" s="145"/>
      <c r="F102" s="91">
        <f t="shared" ref="F102:BA102" si="100">IF(F$25&lt;=Levetid,$J18*(1+Justert_prisstigning)^F$25,)</f>
        <v>0</v>
      </c>
      <c r="G102" s="91">
        <f t="shared" si="100"/>
        <v>0</v>
      </c>
      <c r="H102" s="91">
        <f t="shared" si="100"/>
        <v>0</v>
      </c>
      <c r="I102" s="91">
        <f t="shared" si="100"/>
        <v>0</v>
      </c>
      <c r="J102" s="91">
        <f t="shared" si="100"/>
        <v>0</v>
      </c>
      <c r="K102" s="91">
        <f t="shared" si="100"/>
        <v>0</v>
      </c>
      <c r="L102" s="91">
        <f t="shared" si="100"/>
        <v>0</v>
      </c>
      <c r="M102" s="91">
        <f t="shared" si="100"/>
        <v>0</v>
      </c>
      <c r="N102" s="91">
        <f t="shared" si="100"/>
        <v>0</v>
      </c>
      <c r="O102" s="91">
        <f t="shared" si="100"/>
        <v>0</v>
      </c>
      <c r="P102" s="91">
        <f t="shared" si="100"/>
        <v>0</v>
      </c>
      <c r="Q102" s="91">
        <f t="shared" si="100"/>
        <v>0</v>
      </c>
      <c r="R102" s="91">
        <f t="shared" si="100"/>
        <v>0</v>
      </c>
      <c r="S102" s="91">
        <f t="shared" si="100"/>
        <v>0</v>
      </c>
      <c r="T102" s="91">
        <f t="shared" si="100"/>
        <v>0</v>
      </c>
      <c r="U102" s="91">
        <f t="shared" si="100"/>
        <v>0</v>
      </c>
      <c r="V102" s="91">
        <f t="shared" si="100"/>
        <v>0</v>
      </c>
      <c r="W102" s="91">
        <f t="shared" si="100"/>
        <v>0</v>
      </c>
      <c r="X102" s="91">
        <f t="shared" si="100"/>
        <v>0</v>
      </c>
      <c r="Y102" s="91">
        <f t="shared" si="100"/>
        <v>0</v>
      </c>
      <c r="Z102" s="91">
        <f t="shared" si="100"/>
        <v>0</v>
      </c>
      <c r="AA102" s="91">
        <f t="shared" si="100"/>
        <v>0</v>
      </c>
      <c r="AB102" s="91">
        <f t="shared" si="100"/>
        <v>0</v>
      </c>
      <c r="AC102" s="91">
        <f t="shared" si="100"/>
        <v>0</v>
      </c>
      <c r="AD102" s="91">
        <f t="shared" si="100"/>
        <v>0</v>
      </c>
      <c r="AE102" s="91">
        <f t="shared" si="100"/>
        <v>0</v>
      </c>
      <c r="AF102" s="91">
        <f t="shared" si="100"/>
        <v>0</v>
      </c>
      <c r="AG102" s="91">
        <f t="shared" si="100"/>
        <v>0</v>
      </c>
      <c r="AH102" s="91">
        <f t="shared" si="100"/>
        <v>0</v>
      </c>
      <c r="AI102" s="91">
        <f t="shared" si="100"/>
        <v>0</v>
      </c>
      <c r="AJ102" s="91">
        <f t="shared" si="100"/>
        <v>0</v>
      </c>
      <c r="AK102" s="91">
        <f t="shared" si="100"/>
        <v>0</v>
      </c>
      <c r="AL102" s="91">
        <f t="shared" si="100"/>
        <v>0</v>
      </c>
      <c r="AM102" s="91">
        <f t="shared" si="100"/>
        <v>0</v>
      </c>
      <c r="AN102" s="91">
        <f t="shared" si="100"/>
        <v>0</v>
      </c>
      <c r="AO102" s="91">
        <f t="shared" si="100"/>
        <v>0</v>
      </c>
      <c r="AP102" s="91">
        <f t="shared" si="100"/>
        <v>0</v>
      </c>
      <c r="AQ102" s="91">
        <f t="shared" si="100"/>
        <v>0</v>
      </c>
      <c r="AR102" s="91">
        <f t="shared" si="100"/>
        <v>0</v>
      </c>
      <c r="AS102" s="91">
        <f t="shared" si="100"/>
        <v>0</v>
      </c>
      <c r="AT102" s="91">
        <f t="shared" si="100"/>
        <v>0</v>
      </c>
      <c r="AU102" s="91">
        <f t="shared" si="100"/>
        <v>0</v>
      </c>
      <c r="AV102" s="91">
        <f t="shared" si="100"/>
        <v>0</v>
      </c>
      <c r="AW102" s="91">
        <f t="shared" si="100"/>
        <v>0</v>
      </c>
      <c r="AX102" s="91">
        <f t="shared" si="100"/>
        <v>0</v>
      </c>
      <c r="AY102" s="91">
        <f t="shared" si="100"/>
        <v>0</v>
      </c>
      <c r="AZ102" s="91">
        <f t="shared" si="100"/>
        <v>0</v>
      </c>
      <c r="BA102" s="91">
        <f t="shared" si="100"/>
        <v>0</v>
      </c>
      <c r="BB102" s="144">
        <f t="shared" si="94"/>
        <v>0</v>
      </c>
      <c r="BD102" s="3"/>
      <c r="BE102" s="3"/>
      <c r="BF102" s="3"/>
      <c r="BG102" s="3"/>
      <c r="BH102" s="3"/>
      <c r="BI102" s="3"/>
      <c r="BJ102" s="3"/>
      <c r="BK102" s="3"/>
      <c r="BL102" s="3"/>
      <c r="BM102" s="3"/>
      <c r="BN102" s="3"/>
      <c r="BO102" s="3"/>
      <c r="BP102" s="3"/>
      <c r="BQ102" s="3"/>
      <c r="BR102" s="3"/>
      <c r="BS102" s="3"/>
      <c r="BT102" s="3"/>
      <c r="BU102" s="3"/>
      <c r="BV102" s="3"/>
      <c r="BW102" s="3"/>
      <c r="BX102" s="3"/>
      <c r="BY102" s="3"/>
    </row>
    <row r="103" spans="2:77" outlineLevel="1">
      <c r="B103" s="60" t="str">
        <f t="shared" si="93"/>
        <v>0Avhendingskostnader/restverdier</v>
      </c>
      <c r="C103" s="158" t="str">
        <f>+C21</f>
        <v>Avhendingskostnader/restverdier</v>
      </c>
      <c r="D103" s="159" t="str">
        <f>+D21</f>
        <v>&lt;navn på avhendinskostnad eller restverdi&gt;</v>
      </c>
      <c r="E103" s="91">
        <f t="shared" ref="E103:AJ103" si="101">IF(Levetid=E25,$J$21*(1+Justert_prisstigning)^E25,)</f>
        <v>0</v>
      </c>
      <c r="F103" s="91">
        <f t="shared" si="101"/>
        <v>0</v>
      </c>
      <c r="G103" s="91">
        <f t="shared" si="101"/>
        <v>0</v>
      </c>
      <c r="H103" s="91">
        <f t="shared" si="101"/>
        <v>0</v>
      </c>
      <c r="I103" s="91">
        <f t="shared" si="101"/>
        <v>0</v>
      </c>
      <c r="J103" s="91">
        <f t="shared" si="101"/>
        <v>0</v>
      </c>
      <c r="K103" s="91">
        <f t="shared" si="101"/>
        <v>0</v>
      </c>
      <c r="L103" s="91">
        <f t="shared" si="101"/>
        <v>0</v>
      </c>
      <c r="M103" s="91">
        <f t="shared" si="101"/>
        <v>0</v>
      </c>
      <c r="N103" s="91">
        <f t="shared" si="101"/>
        <v>0</v>
      </c>
      <c r="O103" s="91">
        <f t="shared" si="101"/>
        <v>0</v>
      </c>
      <c r="P103" s="91">
        <f t="shared" si="101"/>
        <v>0</v>
      </c>
      <c r="Q103" s="91">
        <f t="shared" si="101"/>
        <v>0</v>
      </c>
      <c r="R103" s="91">
        <f t="shared" si="101"/>
        <v>0</v>
      </c>
      <c r="S103" s="91">
        <f t="shared" si="101"/>
        <v>0</v>
      </c>
      <c r="T103" s="91">
        <f t="shared" si="101"/>
        <v>0</v>
      </c>
      <c r="U103" s="91">
        <f t="shared" si="101"/>
        <v>0</v>
      </c>
      <c r="V103" s="91">
        <f t="shared" si="101"/>
        <v>0</v>
      </c>
      <c r="W103" s="91">
        <f t="shared" si="101"/>
        <v>0</v>
      </c>
      <c r="X103" s="91">
        <f t="shared" si="101"/>
        <v>0</v>
      </c>
      <c r="Y103" s="91">
        <f t="shared" si="101"/>
        <v>0</v>
      </c>
      <c r="Z103" s="91">
        <f t="shared" si="101"/>
        <v>0</v>
      </c>
      <c r="AA103" s="91">
        <f t="shared" si="101"/>
        <v>0</v>
      </c>
      <c r="AB103" s="91">
        <f t="shared" si="101"/>
        <v>0</v>
      </c>
      <c r="AC103" s="91">
        <f t="shared" si="101"/>
        <v>0</v>
      </c>
      <c r="AD103" s="91">
        <f t="shared" si="101"/>
        <v>0</v>
      </c>
      <c r="AE103" s="91">
        <f t="shared" si="101"/>
        <v>0</v>
      </c>
      <c r="AF103" s="91">
        <f t="shared" si="101"/>
        <v>0</v>
      </c>
      <c r="AG103" s="91">
        <f t="shared" si="101"/>
        <v>0</v>
      </c>
      <c r="AH103" s="91">
        <f t="shared" si="101"/>
        <v>0</v>
      </c>
      <c r="AI103" s="91">
        <f t="shared" si="101"/>
        <v>0</v>
      </c>
      <c r="AJ103" s="91">
        <f t="shared" si="101"/>
        <v>0</v>
      </c>
      <c r="AK103" s="91">
        <f t="shared" ref="AK103:BA103" si="102">IF(Levetid=AK25,$J$21*(1+Justert_prisstigning)^AK25,)</f>
        <v>0</v>
      </c>
      <c r="AL103" s="91">
        <f t="shared" si="102"/>
        <v>0</v>
      </c>
      <c r="AM103" s="91">
        <f t="shared" si="102"/>
        <v>0</v>
      </c>
      <c r="AN103" s="91">
        <f t="shared" si="102"/>
        <v>0</v>
      </c>
      <c r="AO103" s="91">
        <f t="shared" si="102"/>
        <v>0</v>
      </c>
      <c r="AP103" s="91">
        <f t="shared" si="102"/>
        <v>0</v>
      </c>
      <c r="AQ103" s="91">
        <f t="shared" si="102"/>
        <v>0</v>
      </c>
      <c r="AR103" s="91">
        <f t="shared" si="102"/>
        <v>0</v>
      </c>
      <c r="AS103" s="91">
        <f t="shared" si="102"/>
        <v>0</v>
      </c>
      <c r="AT103" s="91">
        <f t="shared" si="102"/>
        <v>0</v>
      </c>
      <c r="AU103" s="91">
        <f t="shared" si="102"/>
        <v>0</v>
      </c>
      <c r="AV103" s="91">
        <f t="shared" si="102"/>
        <v>0</v>
      </c>
      <c r="AW103" s="91">
        <f t="shared" si="102"/>
        <v>0</v>
      </c>
      <c r="AX103" s="91">
        <f t="shared" si="102"/>
        <v>0</v>
      </c>
      <c r="AY103" s="91">
        <f t="shared" si="102"/>
        <v>0</v>
      </c>
      <c r="AZ103" s="91">
        <f t="shared" si="102"/>
        <v>0</v>
      </c>
      <c r="BA103" s="91">
        <f t="shared" si="102"/>
        <v>0</v>
      </c>
      <c r="BB103" s="144">
        <f t="shared" si="94"/>
        <v>0</v>
      </c>
      <c r="BD103" s="3"/>
      <c r="BE103" s="3"/>
      <c r="BF103" s="3"/>
      <c r="BG103" s="3"/>
      <c r="BH103" s="3"/>
      <c r="BI103" s="3"/>
      <c r="BJ103" s="3"/>
      <c r="BK103" s="3"/>
      <c r="BL103" s="3"/>
      <c r="BM103" s="3"/>
      <c r="BN103" s="3"/>
      <c r="BO103" s="3"/>
      <c r="BP103" s="3"/>
      <c r="BQ103" s="3"/>
      <c r="BR103" s="3"/>
      <c r="BS103" s="3"/>
      <c r="BT103" s="3"/>
      <c r="BU103" s="3"/>
      <c r="BV103" s="3"/>
      <c r="BW103" s="3"/>
      <c r="BX103" s="3"/>
      <c r="BY103" s="3"/>
    </row>
    <row r="104" spans="2:77" outlineLevel="1">
      <c r="C104" s="158"/>
      <c r="D104" s="159" t="str">
        <f>+D59</f>
        <v>Sum utgifter</v>
      </c>
      <c r="E104" s="145">
        <f>SUM(E95:E103)</f>
        <v>0</v>
      </c>
      <c r="F104" s="145">
        <f t="shared" ref="F104:Y104" si="103">SUM(F95:F103)</f>
        <v>0</v>
      </c>
      <c r="G104" s="145">
        <f t="shared" si="103"/>
        <v>0</v>
      </c>
      <c r="H104" s="145">
        <f t="shared" si="103"/>
        <v>0</v>
      </c>
      <c r="I104" s="145">
        <f t="shared" si="103"/>
        <v>0</v>
      </c>
      <c r="J104" s="145">
        <f t="shared" si="103"/>
        <v>0</v>
      </c>
      <c r="K104" s="145">
        <f t="shared" si="103"/>
        <v>0</v>
      </c>
      <c r="L104" s="145">
        <f t="shared" si="103"/>
        <v>0</v>
      </c>
      <c r="M104" s="145">
        <f t="shared" si="103"/>
        <v>0</v>
      </c>
      <c r="N104" s="145">
        <f t="shared" si="103"/>
        <v>0</v>
      </c>
      <c r="O104" s="145">
        <f t="shared" si="103"/>
        <v>0</v>
      </c>
      <c r="P104" s="145">
        <f t="shared" si="103"/>
        <v>0</v>
      </c>
      <c r="Q104" s="145">
        <f t="shared" si="103"/>
        <v>0</v>
      </c>
      <c r="R104" s="145">
        <f t="shared" si="103"/>
        <v>0</v>
      </c>
      <c r="S104" s="145">
        <f t="shared" si="103"/>
        <v>0</v>
      </c>
      <c r="T104" s="145">
        <f t="shared" si="103"/>
        <v>0</v>
      </c>
      <c r="U104" s="145">
        <f t="shared" si="103"/>
        <v>0</v>
      </c>
      <c r="V104" s="145">
        <f t="shared" si="103"/>
        <v>0</v>
      </c>
      <c r="W104" s="145">
        <f t="shared" si="103"/>
        <v>0</v>
      </c>
      <c r="X104" s="145">
        <f t="shared" si="103"/>
        <v>0</v>
      </c>
      <c r="Y104" s="145">
        <f t="shared" si="103"/>
        <v>0</v>
      </c>
      <c r="Z104" s="145">
        <f t="shared" ref="Z104:BA104" si="104">SUM(Z95:Z103)</f>
        <v>0</v>
      </c>
      <c r="AA104" s="145">
        <f t="shared" si="104"/>
        <v>0</v>
      </c>
      <c r="AB104" s="145">
        <f t="shared" si="104"/>
        <v>0</v>
      </c>
      <c r="AC104" s="145">
        <f t="shared" si="104"/>
        <v>0</v>
      </c>
      <c r="AD104" s="145">
        <f t="shared" si="104"/>
        <v>0</v>
      </c>
      <c r="AE104" s="145">
        <f t="shared" si="104"/>
        <v>0</v>
      </c>
      <c r="AF104" s="145">
        <f t="shared" si="104"/>
        <v>0</v>
      </c>
      <c r="AG104" s="145">
        <f t="shared" si="104"/>
        <v>0</v>
      </c>
      <c r="AH104" s="145">
        <f t="shared" si="104"/>
        <v>0</v>
      </c>
      <c r="AI104" s="145">
        <f t="shared" si="104"/>
        <v>0</v>
      </c>
      <c r="AJ104" s="145">
        <f t="shared" si="104"/>
        <v>0</v>
      </c>
      <c r="AK104" s="145">
        <f t="shared" si="104"/>
        <v>0</v>
      </c>
      <c r="AL104" s="145">
        <f t="shared" si="104"/>
        <v>0</v>
      </c>
      <c r="AM104" s="145">
        <f t="shared" si="104"/>
        <v>0</v>
      </c>
      <c r="AN104" s="145">
        <f t="shared" si="104"/>
        <v>0</v>
      </c>
      <c r="AO104" s="145">
        <f t="shared" si="104"/>
        <v>0</v>
      </c>
      <c r="AP104" s="145">
        <f t="shared" si="104"/>
        <v>0</v>
      </c>
      <c r="AQ104" s="145">
        <f t="shared" si="104"/>
        <v>0</v>
      </c>
      <c r="AR104" s="145">
        <f t="shared" si="104"/>
        <v>0</v>
      </c>
      <c r="AS104" s="145">
        <f t="shared" si="104"/>
        <v>0</v>
      </c>
      <c r="AT104" s="145">
        <f t="shared" si="104"/>
        <v>0</v>
      </c>
      <c r="AU104" s="145">
        <f t="shared" si="104"/>
        <v>0</v>
      </c>
      <c r="AV104" s="145">
        <f t="shared" si="104"/>
        <v>0</v>
      </c>
      <c r="AW104" s="145">
        <f t="shared" si="104"/>
        <v>0</v>
      </c>
      <c r="AX104" s="145">
        <f t="shared" si="104"/>
        <v>0</v>
      </c>
      <c r="AY104" s="145">
        <f t="shared" si="104"/>
        <v>0</v>
      </c>
      <c r="AZ104" s="145">
        <f t="shared" si="104"/>
        <v>0</v>
      </c>
      <c r="BA104" s="145">
        <f t="shared" si="104"/>
        <v>0</v>
      </c>
      <c r="BB104" s="144">
        <f>SUM(E104:BA104)</f>
        <v>0</v>
      </c>
      <c r="BD104" s="3"/>
      <c r="BE104" s="3"/>
      <c r="BF104" s="3"/>
      <c r="BG104" s="3"/>
      <c r="BH104" s="3"/>
      <c r="BI104" s="3"/>
      <c r="BJ104" s="3"/>
      <c r="BK104" s="3"/>
      <c r="BL104" s="3"/>
      <c r="BM104" s="3"/>
      <c r="BN104" s="3"/>
      <c r="BO104" s="3"/>
      <c r="BP104" s="3"/>
      <c r="BQ104" s="3"/>
      <c r="BR104" s="3"/>
      <c r="BS104" s="3"/>
      <c r="BT104" s="3"/>
      <c r="BU104" s="3"/>
      <c r="BV104" s="3"/>
      <c r="BW104" s="3"/>
      <c r="BX104" s="3"/>
      <c r="BY104" s="3"/>
    </row>
    <row r="105" spans="2:77" outlineLevel="1">
      <c r="C105" s="170"/>
      <c r="D105" s="159" t="s">
        <v>53</v>
      </c>
      <c r="E105" s="145">
        <f>+E104*E$23</f>
        <v>0</v>
      </c>
      <c r="F105" s="145">
        <f t="shared" ref="F105:Y105" si="105">+F104*F$23</f>
        <v>0</v>
      </c>
      <c r="G105" s="145">
        <f t="shared" si="105"/>
        <v>0</v>
      </c>
      <c r="H105" s="145">
        <f t="shared" si="105"/>
        <v>0</v>
      </c>
      <c r="I105" s="145">
        <f t="shared" si="105"/>
        <v>0</v>
      </c>
      <c r="J105" s="145">
        <f t="shared" si="105"/>
        <v>0</v>
      </c>
      <c r="K105" s="145">
        <f t="shared" si="105"/>
        <v>0</v>
      </c>
      <c r="L105" s="145">
        <f t="shared" si="105"/>
        <v>0</v>
      </c>
      <c r="M105" s="145">
        <f t="shared" si="105"/>
        <v>0</v>
      </c>
      <c r="N105" s="145">
        <f t="shared" si="105"/>
        <v>0</v>
      </c>
      <c r="O105" s="145">
        <f t="shared" si="105"/>
        <v>0</v>
      </c>
      <c r="P105" s="145">
        <f t="shared" si="105"/>
        <v>0</v>
      </c>
      <c r="Q105" s="145">
        <f t="shared" si="105"/>
        <v>0</v>
      </c>
      <c r="R105" s="145">
        <f t="shared" si="105"/>
        <v>0</v>
      </c>
      <c r="S105" s="145">
        <f t="shared" si="105"/>
        <v>0</v>
      </c>
      <c r="T105" s="145">
        <f t="shared" si="105"/>
        <v>0</v>
      </c>
      <c r="U105" s="145">
        <f t="shared" si="105"/>
        <v>0</v>
      </c>
      <c r="V105" s="145">
        <f t="shared" si="105"/>
        <v>0</v>
      </c>
      <c r="W105" s="145">
        <f t="shared" si="105"/>
        <v>0</v>
      </c>
      <c r="X105" s="145">
        <f t="shared" si="105"/>
        <v>0</v>
      </c>
      <c r="Y105" s="145">
        <f t="shared" si="105"/>
        <v>0</v>
      </c>
      <c r="Z105" s="145">
        <f t="shared" ref="Z105:BA105" si="106">+Z104*Z$23</f>
        <v>0</v>
      </c>
      <c r="AA105" s="145">
        <f t="shared" si="106"/>
        <v>0</v>
      </c>
      <c r="AB105" s="145">
        <f t="shared" si="106"/>
        <v>0</v>
      </c>
      <c r="AC105" s="145">
        <f t="shared" si="106"/>
        <v>0</v>
      </c>
      <c r="AD105" s="145">
        <f t="shared" si="106"/>
        <v>0</v>
      </c>
      <c r="AE105" s="145">
        <f t="shared" si="106"/>
        <v>0</v>
      </c>
      <c r="AF105" s="145">
        <f t="shared" si="106"/>
        <v>0</v>
      </c>
      <c r="AG105" s="145">
        <f t="shared" si="106"/>
        <v>0</v>
      </c>
      <c r="AH105" s="145">
        <f t="shared" si="106"/>
        <v>0</v>
      </c>
      <c r="AI105" s="145">
        <f t="shared" si="106"/>
        <v>0</v>
      </c>
      <c r="AJ105" s="145">
        <f t="shared" si="106"/>
        <v>0</v>
      </c>
      <c r="AK105" s="145">
        <f t="shared" si="106"/>
        <v>0</v>
      </c>
      <c r="AL105" s="145">
        <f t="shared" si="106"/>
        <v>0</v>
      </c>
      <c r="AM105" s="145">
        <f t="shared" si="106"/>
        <v>0</v>
      </c>
      <c r="AN105" s="145">
        <f t="shared" si="106"/>
        <v>0</v>
      </c>
      <c r="AO105" s="145">
        <f t="shared" si="106"/>
        <v>0</v>
      </c>
      <c r="AP105" s="145">
        <f t="shared" si="106"/>
        <v>0</v>
      </c>
      <c r="AQ105" s="145">
        <f t="shared" si="106"/>
        <v>0</v>
      </c>
      <c r="AR105" s="145">
        <f t="shared" si="106"/>
        <v>0</v>
      </c>
      <c r="AS105" s="145">
        <f t="shared" si="106"/>
        <v>0</v>
      </c>
      <c r="AT105" s="145">
        <f t="shared" si="106"/>
        <v>0</v>
      </c>
      <c r="AU105" s="145">
        <f t="shared" si="106"/>
        <v>0</v>
      </c>
      <c r="AV105" s="145">
        <f t="shared" si="106"/>
        <v>0</v>
      </c>
      <c r="AW105" s="145">
        <f t="shared" si="106"/>
        <v>0</v>
      </c>
      <c r="AX105" s="145">
        <f t="shared" si="106"/>
        <v>0</v>
      </c>
      <c r="AY105" s="145">
        <f t="shared" si="106"/>
        <v>0</v>
      </c>
      <c r="AZ105" s="145">
        <f t="shared" si="106"/>
        <v>0</v>
      </c>
      <c r="BA105" s="145">
        <f t="shared" si="106"/>
        <v>0</v>
      </c>
      <c r="BB105" s="144">
        <f>SUM(E105:BA105)</f>
        <v>0</v>
      </c>
      <c r="BD105" s="3"/>
      <c r="BE105" s="3"/>
      <c r="BF105" s="3"/>
      <c r="BG105" s="3"/>
      <c r="BH105" s="3"/>
      <c r="BI105" s="3"/>
      <c r="BJ105" s="3"/>
      <c r="BK105" s="3"/>
      <c r="BL105" s="3"/>
      <c r="BM105" s="3"/>
      <c r="BN105" s="3"/>
      <c r="BO105" s="3"/>
      <c r="BP105" s="3"/>
      <c r="BQ105" s="3"/>
      <c r="BR105" s="3"/>
      <c r="BS105" s="3"/>
      <c r="BT105" s="3"/>
      <c r="BU105" s="3"/>
      <c r="BV105" s="3"/>
      <c r="BW105" s="3"/>
      <c r="BX105" s="3"/>
      <c r="BY105" s="3"/>
    </row>
    <row r="106" spans="2:77" outlineLevel="1">
      <c r="C106" s="158"/>
      <c r="D106" s="161" t="s">
        <v>197</v>
      </c>
      <c r="E106" s="145">
        <f>+E103*E23</f>
        <v>0</v>
      </c>
      <c r="F106" s="145">
        <f t="shared" ref="F106:Y106" si="107">+F103*F23</f>
        <v>0</v>
      </c>
      <c r="G106" s="145">
        <f t="shared" si="107"/>
        <v>0</v>
      </c>
      <c r="H106" s="145">
        <f t="shared" si="107"/>
        <v>0</v>
      </c>
      <c r="I106" s="145">
        <f t="shared" si="107"/>
        <v>0</v>
      </c>
      <c r="J106" s="145">
        <f t="shared" si="107"/>
        <v>0</v>
      </c>
      <c r="K106" s="145">
        <f t="shared" si="107"/>
        <v>0</v>
      </c>
      <c r="L106" s="145">
        <f>+L103*L23</f>
        <v>0</v>
      </c>
      <c r="M106" s="145">
        <f t="shared" si="107"/>
        <v>0</v>
      </c>
      <c r="N106" s="145">
        <f t="shared" si="107"/>
        <v>0</v>
      </c>
      <c r="O106" s="145">
        <f t="shared" si="107"/>
        <v>0</v>
      </c>
      <c r="P106" s="145">
        <f t="shared" si="107"/>
        <v>0</v>
      </c>
      <c r="Q106" s="145">
        <f t="shared" si="107"/>
        <v>0</v>
      </c>
      <c r="R106" s="145">
        <f t="shared" si="107"/>
        <v>0</v>
      </c>
      <c r="S106" s="145">
        <f t="shared" si="107"/>
        <v>0</v>
      </c>
      <c r="T106" s="145">
        <f t="shared" si="107"/>
        <v>0</v>
      </c>
      <c r="U106" s="145">
        <f t="shared" si="107"/>
        <v>0</v>
      </c>
      <c r="V106" s="145">
        <f t="shared" si="107"/>
        <v>0</v>
      </c>
      <c r="W106" s="145">
        <f t="shared" si="107"/>
        <v>0</v>
      </c>
      <c r="X106" s="145">
        <f t="shared" si="107"/>
        <v>0</v>
      </c>
      <c r="Y106" s="145">
        <f t="shared" si="107"/>
        <v>0</v>
      </c>
      <c r="Z106" s="145">
        <f t="shared" ref="Z106:BA106" si="108">+Z103*Z23</f>
        <v>0</v>
      </c>
      <c r="AA106" s="145">
        <f t="shared" si="108"/>
        <v>0</v>
      </c>
      <c r="AB106" s="145">
        <f t="shared" si="108"/>
        <v>0</v>
      </c>
      <c r="AC106" s="145">
        <f t="shared" si="108"/>
        <v>0</v>
      </c>
      <c r="AD106" s="145">
        <f t="shared" si="108"/>
        <v>0</v>
      </c>
      <c r="AE106" s="145">
        <f t="shared" si="108"/>
        <v>0</v>
      </c>
      <c r="AF106" s="145">
        <f t="shared" si="108"/>
        <v>0</v>
      </c>
      <c r="AG106" s="145">
        <f t="shared" si="108"/>
        <v>0</v>
      </c>
      <c r="AH106" s="145">
        <f t="shared" si="108"/>
        <v>0</v>
      </c>
      <c r="AI106" s="145">
        <f t="shared" si="108"/>
        <v>0</v>
      </c>
      <c r="AJ106" s="145">
        <f t="shared" si="108"/>
        <v>0</v>
      </c>
      <c r="AK106" s="145">
        <f t="shared" si="108"/>
        <v>0</v>
      </c>
      <c r="AL106" s="145">
        <f t="shared" si="108"/>
        <v>0</v>
      </c>
      <c r="AM106" s="145">
        <f t="shared" si="108"/>
        <v>0</v>
      </c>
      <c r="AN106" s="145">
        <f t="shared" si="108"/>
        <v>0</v>
      </c>
      <c r="AO106" s="145">
        <f t="shared" si="108"/>
        <v>0</v>
      </c>
      <c r="AP106" s="145">
        <f t="shared" si="108"/>
        <v>0</v>
      </c>
      <c r="AQ106" s="145">
        <f t="shared" si="108"/>
        <v>0</v>
      </c>
      <c r="AR106" s="145">
        <f t="shared" si="108"/>
        <v>0</v>
      </c>
      <c r="AS106" s="145">
        <f t="shared" si="108"/>
        <v>0</v>
      </c>
      <c r="AT106" s="145">
        <f t="shared" si="108"/>
        <v>0</v>
      </c>
      <c r="AU106" s="145">
        <f t="shared" si="108"/>
        <v>0</v>
      </c>
      <c r="AV106" s="145">
        <f t="shared" si="108"/>
        <v>0</v>
      </c>
      <c r="AW106" s="145">
        <f t="shared" si="108"/>
        <v>0</v>
      </c>
      <c r="AX106" s="145">
        <f t="shared" si="108"/>
        <v>0</v>
      </c>
      <c r="AY106" s="145">
        <f t="shared" si="108"/>
        <v>0</v>
      </c>
      <c r="AZ106" s="145">
        <f t="shared" si="108"/>
        <v>0</v>
      </c>
      <c r="BA106" s="145">
        <f t="shared" si="108"/>
        <v>0</v>
      </c>
      <c r="BB106" s="144">
        <f>SUM(E106:BA106)</f>
        <v>0</v>
      </c>
      <c r="BD106" s="3"/>
      <c r="BE106" s="3"/>
      <c r="BF106" s="3"/>
      <c r="BG106" s="3"/>
      <c r="BH106" s="3"/>
      <c r="BI106" s="3"/>
      <c r="BJ106" s="3"/>
      <c r="BK106" s="3"/>
      <c r="BL106" s="3"/>
      <c r="BM106" s="3"/>
      <c r="BN106" s="3"/>
      <c r="BO106" s="3"/>
      <c r="BP106" s="3"/>
      <c r="BQ106" s="3"/>
      <c r="BR106" s="3"/>
      <c r="BS106" s="3"/>
      <c r="BT106" s="3"/>
      <c r="BU106" s="3"/>
      <c r="BV106" s="3"/>
      <c r="BW106" s="3"/>
      <c r="BX106" s="3"/>
      <c r="BY106" s="3"/>
    </row>
    <row r="107" spans="2:77" outlineLevel="1">
      <c r="C107" s="163"/>
      <c r="D107" s="164" t="s">
        <v>193</v>
      </c>
      <c r="E107" s="148">
        <f>+E105-E30</f>
        <v>0</v>
      </c>
      <c r="F107" s="148">
        <f>+F105-F30</f>
        <v>0</v>
      </c>
      <c r="G107" s="148">
        <f>+G105-G30</f>
        <v>0</v>
      </c>
      <c r="H107" s="148">
        <f t="shared" ref="H107:Y107" si="109">+H105-H30</f>
        <v>0</v>
      </c>
      <c r="I107" s="148">
        <f t="shared" si="109"/>
        <v>0</v>
      </c>
      <c r="J107" s="148">
        <f t="shared" si="109"/>
        <v>0</v>
      </c>
      <c r="K107" s="148">
        <f t="shared" si="109"/>
        <v>0</v>
      </c>
      <c r="L107" s="148">
        <f t="shared" si="109"/>
        <v>0</v>
      </c>
      <c r="M107" s="148">
        <f t="shared" si="109"/>
        <v>0</v>
      </c>
      <c r="N107" s="148">
        <f t="shared" si="109"/>
        <v>0</v>
      </c>
      <c r="O107" s="148">
        <f t="shared" si="109"/>
        <v>0</v>
      </c>
      <c r="P107" s="148">
        <f t="shared" si="109"/>
        <v>0</v>
      </c>
      <c r="Q107" s="148">
        <f t="shared" si="109"/>
        <v>0</v>
      </c>
      <c r="R107" s="148">
        <f t="shared" si="109"/>
        <v>0</v>
      </c>
      <c r="S107" s="148">
        <f t="shared" si="109"/>
        <v>0</v>
      </c>
      <c r="T107" s="148">
        <f t="shared" si="109"/>
        <v>0</v>
      </c>
      <c r="U107" s="148">
        <f t="shared" si="109"/>
        <v>0</v>
      </c>
      <c r="V107" s="148">
        <f t="shared" si="109"/>
        <v>0</v>
      </c>
      <c r="W107" s="148">
        <f t="shared" si="109"/>
        <v>0</v>
      </c>
      <c r="X107" s="148">
        <f t="shared" si="109"/>
        <v>0</v>
      </c>
      <c r="Y107" s="148">
        <f t="shared" si="109"/>
        <v>0</v>
      </c>
      <c r="Z107" s="148">
        <f t="shared" ref="Z107:BA107" si="110">+Z105-Z30</f>
        <v>0</v>
      </c>
      <c r="AA107" s="148">
        <f t="shared" si="110"/>
        <v>0</v>
      </c>
      <c r="AB107" s="148">
        <f t="shared" si="110"/>
        <v>0</v>
      </c>
      <c r="AC107" s="148">
        <f t="shared" si="110"/>
        <v>0</v>
      </c>
      <c r="AD107" s="148">
        <f t="shared" si="110"/>
        <v>0</v>
      </c>
      <c r="AE107" s="148">
        <f t="shared" si="110"/>
        <v>0</v>
      </c>
      <c r="AF107" s="148">
        <f t="shared" si="110"/>
        <v>0</v>
      </c>
      <c r="AG107" s="148">
        <f t="shared" si="110"/>
        <v>0</v>
      </c>
      <c r="AH107" s="148">
        <f t="shared" si="110"/>
        <v>0</v>
      </c>
      <c r="AI107" s="148">
        <f t="shared" si="110"/>
        <v>0</v>
      </c>
      <c r="AJ107" s="148">
        <f t="shared" si="110"/>
        <v>0</v>
      </c>
      <c r="AK107" s="148">
        <f t="shared" si="110"/>
        <v>0</v>
      </c>
      <c r="AL107" s="148">
        <f t="shared" si="110"/>
        <v>0</v>
      </c>
      <c r="AM107" s="148">
        <f t="shared" si="110"/>
        <v>0</v>
      </c>
      <c r="AN107" s="148">
        <f t="shared" si="110"/>
        <v>0</v>
      </c>
      <c r="AO107" s="148">
        <f t="shared" si="110"/>
        <v>0</v>
      </c>
      <c r="AP107" s="148">
        <f t="shared" si="110"/>
        <v>0</v>
      </c>
      <c r="AQ107" s="148">
        <f t="shared" si="110"/>
        <v>0</v>
      </c>
      <c r="AR107" s="148">
        <f t="shared" si="110"/>
        <v>0</v>
      </c>
      <c r="AS107" s="148">
        <f t="shared" si="110"/>
        <v>0</v>
      </c>
      <c r="AT107" s="148">
        <f t="shared" si="110"/>
        <v>0</v>
      </c>
      <c r="AU107" s="148">
        <f t="shared" si="110"/>
        <v>0</v>
      </c>
      <c r="AV107" s="148">
        <f t="shared" si="110"/>
        <v>0</v>
      </c>
      <c r="AW107" s="148">
        <f t="shared" si="110"/>
        <v>0</v>
      </c>
      <c r="AX107" s="148">
        <f t="shared" si="110"/>
        <v>0</v>
      </c>
      <c r="AY107" s="148">
        <f t="shared" si="110"/>
        <v>0</v>
      </c>
      <c r="AZ107" s="148">
        <f t="shared" si="110"/>
        <v>0</v>
      </c>
      <c r="BA107" s="148">
        <f t="shared" si="110"/>
        <v>0</v>
      </c>
      <c r="BB107" s="149">
        <f>+BB105-BB30</f>
        <v>0</v>
      </c>
      <c r="BD107" s="3"/>
      <c r="BE107" s="3"/>
      <c r="BF107" s="3"/>
      <c r="BG107" s="3"/>
      <c r="BH107" s="3"/>
      <c r="BI107" s="3"/>
      <c r="BJ107" s="3"/>
      <c r="BK107" s="3"/>
      <c r="BL107" s="3"/>
      <c r="BM107" s="3"/>
      <c r="BN107" s="3"/>
      <c r="BO107" s="3"/>
      <c r="BP107" s="3"/>
      <c r="BQ107" s="3"/>
      <c r="BR107" s="3"/>
      <c r="BS107" s="3"/>
      <c r="BT107" s="3"/>
      <c r="BU107" s="3"/>
      <c r="BV107" s="3"/>
      <c r="BW107" s="3"/>
      <c r="BX107" s="3"/>
      <c r="BY107" s="3"/>
    </row>
    <row r="108" spans="2:77">
      <c r="C108" s="154"/>
      <c r="D108" s="155"/>
      <c r="E108" s="65"/>
      <c r="F108" s="65"/>
      <c r="G108" s="65"/>
      <c r="H108" s="65"/>
      <c r="I108" s="65"/>
      <c r="J108" s="65"/>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D108" s="3"/>
      <c r="BE108" s="3"/>
      <c r="BF108" s="3"/>
      <c r="BG108" s="3"/>
      <c r="BH108" s="3"/>
      <c r="BI108" s="3"/>
      <c r="BJ108" s="3"/>
      <c r="BK108" s="3"/>
      <c r="BL108" s="3"/>
      <c r="BM108" s="3"/>
      <c r="BN108" s="3"/>
      <c r="BO108" s="3"/>
      <c r="BP108" s="3"/>
      <c r="BQ108" s="3"/>
      <c r="BR108" s="3"/>
      <c r="BS108" s="3"/>
      <c r="BT108" s="3"/>
      <c r="BU108" s="3"/>
      <c r="BV108" s="3"/>
      <c r="BW108" s="3"/>
      <c r="BX108" s="3"/>
      <c r="BY108" s="3"/>
    </row>
    <row r="109" spans="2:77">
      <c r="B109" s="60"/>
      <c r="C109" s="156">
        <f>+K7</f>
        <v>0</v>
      </c>
      <c r="D109" s="157" t="s">
        <v>121</v>
      </c>
      <c r="E109" s="141">
        <v>0</v>
      </c>
      <c r="F109" s="141">
        <v>1</v>
      </c>
      <c r="G109" s="141">
        <v>2</v>
      </c>
      <c r="H109" s="141">
        <v>3</v>
      </c>
      <c r="I109" s="141">
        <v>4</v>
      </c>
      <c r="J109" s="141">
        <v>5</v>
      </c>
      <c r="K109" s="141">
        <v>6</v>
      </c>
      <c r="L109" s="141">
        <v>7</v>
      </c>
      <c r="M109" s="141">
        <v>8</v>
      </c>
      <c r="N109" s="141">
        <v>9</v>
      </c>
      <c r="O109" s="141">
        <v>10</v>
      </c>
      <c r="P109" s="141">
        <v>11</v>
      </c>
      <c r="Q109" s="141">
        <v>12</v>
      </c>
      <c r="R109" s="141">
        <v>13</v>
      </c>
      <c r="S109" s="141">
        <v>14</v>
      </c>
      <c r="T109" s="141">
        <v>15</v>
      </c>
      <c r="U109" s="141">
        <v>16</v>
      </c>
      <c r="V109" s="141">
        <v>17</v>
      </c>
      <c r="W109" s="141">
        <v>18</v>
      </c>
      <c r="X109" s="141">
        <v>19</v>
      </c>
      <c r="Y109" s="141">
        <v>20</v>
      </c>
      <c r="Z109" s="141">
        <v>21</v>
      </c>
      <c r="AA109" s="141">
        <v>22</v>
      </c>
      <c r="AB109" s="141">
        <v>23</v>
      </c>
      <c r="AC109" s="141">
        <v>24</v>
      </c>
      <c r="AD109" s="141">
        <v>25</v>
      </c>
      <c r="AE109" s="141">
        <v>26</v>
      </c>
      <c r="AF109" s="141">
        <v>27</v>
      </c>
      <c r="AG109" s="141">
        <v>28</v>
      </c>
      <c r="AH109" s="141">
        <v>29</v>
      </c>
      <c r="AI109" s="141">
        <v>30</v>
      </c>
      <c r="AJ109" s="141">
        <v>31</v>
      </c>
      <c r="AK109" s="141">
        <v>32</v>
      </c>
      <c r="AL109" s="141">
        <v>33</v>
      </c>
      <c r="AM109" s="141">
        <v>34</v>
      </c>
      <c r="AN109" s="141">
        <v>35</v>
      </c>
      <c r="AO109" s="141">
        <v>36</v>
      </c>
      <c r="AP109" s="141">
        <v>37</v>
      </c>
      <c r="AQ109" s="141">
        <v>38</v>
      </c>
      <c r="AR109" s="141">
        <v>39</v>
      </c>
      <c r="AS109" s="141">
        <v>40</v>
      </c>
      <c r="AT109" s="141">
        <v>41</v>
      </c>
      <c r="AU109" s="141">
        <v>42</v>
      </c>
      <c r="AV109" s="141">
        <v>43</v>
      </c>
      <c r="AW109" s="141">
        <v>44</v>
      </c>
      <c r="AX109" s="141">
        <v>45</v>
      </c>
      <c r="AY109" s="141">
        <v>46</v>
      </c>
      <c r="AZ109" s="141">
        <v>47</v>
      </c>
      <c r="BA109" s="141">
        <v>48</v>
      </c>
      <c r="BB109" s="142"/>
      <c r="BD109" s="3"/>
      <c r="BE109" s="3"/>
      <c r="BF109" s="3"/>
      <c r="BG109" s="3"/>
      <c r="BH109" s="3"/>
      <c r="BI109" s="3"/>
      <c r="BJ109" s="3"/>
      <c r="BK109" s="3"/>
      <c r="BL109" s="3"/>
      <c r="BM109" s="3"/>
      <c r="BN109" s="3"/>
      <c r="BO109" s="3"/>
      <c r="BP109" s="3"/>
      <c r="BQ109" s="3"/>
      <c r="BR109" s="3"/>
      <c r="BS109" s="3"/>
      <c r="BT109" s="3"/>
      <c r="BU109" s="3"/>
      <c r="BV109" s="3"/>
      <c r="BW109" s="3"/>
      <c r="BX109" s="3"/>
      <c r="BY109" s="3"/>
    </row>
    <row r="110" spans="2:77" outlineLevel="1">
      <c r="B110" s="2" t="str">
        <f>CONCATENATE($C$109,C110)</f>
        <v>0Investeringskost 1</v>
      </c>
      <c r="C110" s="158" t="str">
        <f t="shared" ref="C110:D112" si="111">+C9</f>
        <v>Investeringskost 1</v>
      </c>
      <c r="D110" s="159" t="str">
        <f t="shared" si="111"/>
        <v>&lt;navn på investeringskostnad&gt;</v>
      </c>
      <c r="E110" s="145">
        <f>+K9</f>
        <v>0</v>
      </c>
      <c r="F110" s="145"/>
      <c r="G110" s="111"/>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c r="AK110" s="145"/>
      <c r="AL110" s="145"/>
      <c r="AM110" s="145"/>
      <c r="AN110" s="145"/>
      <c r="AO110" s="145"/>
      <c r="AP110" s="145"/>
      <c r="AQ110" s="145"/>
      <c r="AR110" s="145"/>
      <c r="AS110" s="145"/>
      <c r="AT110" s="145"/>
      <c r="AU110" s="145"/>
      <c r="AV110" s="145"/>
      <c r="AW110" s="145"/>
      <c r="AX110" s="145"/>
      <c r="AY110" s="145"/>
      <c r="AZ110" s="145"/>
      <c r="BA110" s="145"/>
      <c r="BB110" s="144">
        <f>SUM(E110:BA110)</f>
        <v>0</v>
      </c>
      <c r="BD110" s="3"/>
      <c r="BE110" s="3"/>
      <c r="BF110" s="3"/>
      <c r="BG110" s="3"/>
      <c r="BH110" s="3"/>
      <c r="BI110" s="3"/>
      <c r="BJ110" s="3"/>
      <c r="BK110" s="3"/>
      <c r="BL110" s="3"/>
      <c r="BM110" s="3"/>
      <c r="BN110" s="3"/>
      <c r="BO110" s="3"/>
      <c r="BP110" s="3"/>
      <c r="BQ110" s="3"/>
      <c r="BR110" s="3"/>
      <c r="BS110" s="3"/>
      <c r="BT110" s="3"/>
      <c r="BU110" s="3"/>
      <c r="BV110" s="3"/>
      <c r="BW110" s="3"/>
      <c r="BX110" s="3"/>
      <c r="BY110" s="3"/>
    </row>
    <row r="111" spans="2:77" outlineLevel="1">
      <c r="B111" s="2" t="str">
        <f t="shared" ref="B111:B118" si="112">CONCATENATE($C$109,C111)</f>
        <v>0Investeringskost 2</v>
      </c>
      <c r="C111" s="158" t="str">
        <f t="shared" si="111"/>
        <v>Investeringskost 2</v>
      </c>
      <c r="D111" s="159">
        <f t="shared" si="111"/>
        <v>0</v>
      </c>
      <c r="E111" s="145">
        <f>+K10</f>
        <v>0</v>
      </c>
      <c r="F111" s="145"/>
      <c r="G111" s="111"/>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c r="BA111" s="145"/>
      <c r="BB111" s="144">
        <f t="shared" ref="BB111:BB119" si="113">SUM(E111:BA111)</f>
        <v>0</v>
      </c>
      <c r="BD111" s="3"/>
      <c r="BE111" s="3"/>
      <c r="BF111" s="3"/>
      <c r="BG111" s="3"/>
      <c r="BH111" s="3"/>
      <c r="BI111" s="3"/>
      <c r="BJ111" s="3"/>
      <c r="BK111" s="3"/>
      <c r="BL111" s="3"/>
      <c r="BM111" s="3"/>
      <c r="BN111" s="3"/>
      <c r="BO111" s="3"/>
      <c r="BP111" s="3"/>
      <c r="BQ111" s="3"/>
      <c r="BR111" s="3"/>
      <c r="BS111" s="3"/>
      <c r="BT111" s="3"/>
      <c r="BU111" s="3"/>
      <c r="BV111" s="3"/>
      <c r="BW111" s="3"/>
      <c r="BX111" s="3"/>
      <c r="BY111" s="3"/>
    </row>
    <row r="112" spans="2:77" outlineLevel="1">
      <c r="B112" s="2" t="str">
        <f t="shared" si="112"/>
        <v>0Investeringskost 3</v>
      </c>
      <c r="C112" s="158" t="str">
        <f t="shared" si="111"/>
        <v>Investeringskost 3</v>
      </c>
      <c r="D112" s="159">
        <f t="shared" si="111"/>
        <v>0</v>
      </c>
      <c r="E112" s="145">
        <f>+K11</f>
        <v>0</v>
      </c>
      <c r="F112" s="145"/>
      <c r="G112" s="111"/>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4">
        <f t="shared" si="113"/>
        <v>0</v>
      </c>
      <c r="BD112" s="3"/>
      <c r="BE112" s="3"/>
      <c r="BF112" s="3"/>
      <c r="BG112" s="3"/>
      <c r="BH112" s="3"/>
      <c r="BI112" s="3"/>
      <c r="BJ112" s="3"/>
      <c r="BK112" s="3"/>
      <c r="BL112" s="3"/>
      <c r="BM112" s="3"/>
      <c r="BN112" s="3"/>
      <c r="BO112" s="3"/>
      <c r="BP112" s="3"/>
      <c r="BQ112" s="3"/>
      <c r="BR112" s="3"/>
      <c r="BS112" s="3"/>
      <c r="BT112" s="3"/>
      <c r="BU112" s="3"/>
      <c r="BV112" s="3"/>
      <c r="BW112" s="3"/>
      <c r="BX112" s="3"/>
      <c r="BY112" s="3"/>
    </row>
    <row r="113" spans="2:77" outlineLevel="1">
      <c r="B113" s="2" t="str">
        <f t="shared" si="112"/>
        <v>0Driftsutgift 1 (per måned)</v>
      </c>
      <c r="C113" s="158" t="str">
        <f t="shared" ref="C113:D117" si="114">+C14</f>
        <v>Driftsutgift 1 (per måned)</v>
      </c>
      <c r="D113" s="159" t="str">
        <f t="shared" si="114"/>
        <v>&lt;navn på driftsutgift&gt;</v>
      </c>
      <c r="E113" s="145"/>
      <c r="F113" s="91">
        <f t="shared" ref="F113:BA113" si="115">IF(F$25&lt;=Levetid,$K14*(1+Justert_prisstigning)^F$25,)</f>
        <v>0</v>
      </c>
      <c r="G113" s="91">
        <f t="shared" si="115"/>
        <v>0</v>
      </c>
      <c r="H113" s="91">
        <f t="shared" si="115"/>
        <v>0</v>
      </c>
      <c r="I113" s="91">
        <f t="shared" si="115"/>
        <v>0</v>
      </c>
      <c r="J113" s="91">
        <f t="shared" si="115"/>
        <v>0</v>
      </c>
      <c r="K113" s="91">
        <f t="shared" si="115"/>
        <v>0</v>
      </c>
      <c r="L113" s="91">
        <f t="shared" si="115"/>
        <v>0</v>
      </c>
      <c r="M113" s="91">
        <f t="shared" si="115"/>
        <v>0</v>
      </c>
      <c r="N113" s="91">
        <f t="shared" si="115"/>
        <v>0</v>
      </c>
      <c r="O113" s="91">
        <f t="shared" si="115"/>
        <v>0</v>
      </c>
      <c r="P113" s="91">
        <f t="shared" si="115"/>
        <v>0</v>
      </c>
      <c r="Q113" s="91">
        <f t="shared" si="115"/>
        <v>0</v>
      </c>
      <c r="R113" s="91">
        <f t="shared" si="115"/>
        <v>0</v>
      </c>
      <c r="S113" s="91">
        <f t="shared" si="115"/>
        <v>0</v>
      </c>
      <c r="T113" s="91">
        <f t="shared" si="115"/>
        <v>0</v>
      </c>
      <c r="U113" s="91">
        <f t="shared" si="115"/>
        <v>0</v>
      </c>
      <c r="V113" s="91">
        <f t="shared" si="115"/>
        <v>0</v>
      </c>
      <c r="W113" s="91">
        <f t="shared" si="115"/>
        <v>0</v>
      </c>
      <c r="X113" s="91">
        <f t="shared" si="115"/>
        <v>0</v>
      </c>
      <c r="Y113" s="91">
        <f t="shared" si="115"/>
        <v>0</v>
      </c>
      <c r="Z113" s="91">
        <f t="shared" si="115"/>
        <v>0</v>
      </c>
      <c r="AA113" s="91">
        <f t="shared" si="115"/>
        <v>0</v>
      </c>
      <c r="AB113" s="91">
        <f t="shared" si="115"/>
        <v>0</v>
      </c>
      <c r="AC113" s="91">
        <f t="shared" si="115"/>
        <v>0</v>
      </c>
      <c r="AD113" s="91">
        <f t="shared" si="115"/>
        <v>0</v>
      </c>
      <c r="AE113" s="91">
        <f t="shared" si="115"/>
        <v>0</v>
      </c>
      <c r="AF113" s="91">
        <f t="shared" si="115"/>
        <v>0</v>
      </c>
      <c r="AG113" s="91">
        <f t="shared" si="115"/>
        <v>0</v>
      </c>
      <c r="AH113" s="91">
        <f t="shared" si="115"/>
        <v>0</v>
      </c>
      <c r="AI113" s="91">
        <f t="shared" si="115"/>
        <v>0</v>
      </c>
      <c r="AJ113" s="91">
        <f t="shared" si="115"/>
        <v>0</v>
      </c>
      <c r="AK113" s="91">
        <f t="shared" si="115"/>
        <v>0</v>
      </c>
      <c r="AL113" s="91">
        <f t="shared" si="115"/>
        <v>0</v>
      </c>
      <c r="AM113" s="91">
        <f t="shared" si="115"/>
        <v>0</v>
      </c>
      <c r="AN113" s="91">
        <f t="shared" si="115"/>
        <v>0</v>
      </c>
      <c r="AO113" s="91">
        <f t="shared" si="115"/>
        <v>0</v>
      </c>
      <c r="AP113" s="91">
        <f t="shared" si="115"/>
        <v>0</v>
      </c>
      <c r="AQ113" s="91">
        <f t="shared" si="115"/>
        <v>0</v>
      </c>
      <c r="AR113" s="91">
        <f t="shared" si="115"/>
        <v>0</v>
      </c>
      <c r="AS113" s="91">
        <f t="shared" si="115"/>
        <v>0</v>
      </c>
      <c r="AT113" s="91">
        <f t="shared" si="115"/>
        <v>0</v>
      </c>
      <c r="AU113" s="91">
        <f t="shared" si="115"/>
        <v>0</v>
      </c>
      <c r="AV113" s="91">
        <f t="shared" si="115"/>
        <v>0</v>
      </c>
      <c r="AW113" s="91">
        <f t="shared" si="115"/>
        <v>0</v>
      </c>
      <c r="AX113" s="91">
        <f t="shared" si="115"/>
        <v>0</v>
      </c>
      <c r="AY113" s="91">
        <f t="shared" si="115"/>
        <v>0</v>
      </c>
      <c r="AZ113" s="91">
        <f t="shared" si="115"/>
        <v>0</v>
      </c>
      <c r="BA113" s="91">
        <f t="shared" si="115"/>
        <v>0</v>
      </c>
      <c r="BB113" s="144">
        <f t="shared" si="113"/>
        <v>0</v>
      </c>
      <c r="BD113" s="3"/>
      <c r="BE113" s="3"/>
      <c r="BF113" s="3"/>
      <c r="BG113" s="3"/>
      <c r="BH113" s="3"/>
      <c r="BI113" s="3"/>
      <c r="BJ113" s="3"/>
      <c r="BK113" s="3"/>
      <c r="BL113" s="3"/>
      <c r="BM113" s="3"/>
      <c r="BN113" s="3"/>
      <c r="BO113" s="3"/>
      <c r="BP113" s="3"/>
      <c r="BQ113" s="3"/>
      <c r="BR113" s="3"/>
      <c r="BS113" s="3"/>
      <c r="BT113" s="3"/>
      <c r="BU113" s="3"/>
      <c r="BV113" s="3"/>
      <c r="BW113" s="3"/>
      <c r="BX113" s="3"/>
      <c r="BY113" s="3"/>
    </row>
    <row r="114" spans="2:77" outlineLevel="1">
      <c r="B114" s="2" t="str">
        <f t="shared" si="112"/>
        <v>0Driftsutgift 2 (per måned)</v>
      </c>
      <c r="C114" s="158" t="str">
        <f t="shared" si="114"/>
        <v>Driftsutgift 2 (per måned)</v>
      </c>
      <c r="D114" s="159">
        <f t="shared" si="114"/>
        <v>0</v>
      </c>
      <c r="E114" s="145"/>
      <c r="F114" s="91">
        <f t="shared" ref="F114:BA114" si="116">IF(F$25&lt;=Levetid,$K15*(1+Justert_prisstigning)^F$25,)</f>
        <v>0</v>
      </c>
      <c r="G114" s="91">
        <f t="shared" si="116"/>
        <v>0</v>
      </c>
      <c r="H114" s="91">
        <f t="shared" si="116"/>
        <v>0</v>
      </c>
      <c r="I114" s="91">
        <f t="shared" si="116"/>
        <v>0</v>
      </c>
      <c r="J114" s="91">
        <f t="shared" si="116"/>
        <v>0</v>
      </c>
      <c r="K114" s="91">
        <f t="shared" si="116"/>
        <v>0</v>
      </c>
      <c r="L114" s="91">
        <f t="shared" si="116"/>
        <v>0</v>
      </c>
      <c r="M114" s="91">
        <f t="shared" si="116"/>
        <v>0</v>
      </c>
      <c r="N114" s="91">
        <f t="shared" si="116"/>
        <v>0</v>
      </c>
      <c r="O114" s="91">
        <f t="shared" si="116"/>
        <v>0</v>
      </c>
      <c r="P114" s="91">
        <f t="shared" si="116"/>
        <v>0</v>
      </c>
      <c r="Q114" s="91">
        <f t="shared" si="116"/>
        <v>0</v>
      </c>
      <c r="R114" s="91">
        <f t="shared" si="116"/>
        <v>0</v>
      </c>
      <c r="S114" s="91">
        <f t="shared" si="116"/>
        <v>0</v>
      </c>
      <c r="T114" s="91">
        <f t="shared" si="116"/>
        <v>0</v>
      </c>
      <c r="U114" s="91">
        <f t="shared" si="116"/>
        <v>0</v>
      </c>
      <c r="V114" s="91">
        <f t="shared" si="116"/>
        <v>0</v>
      </c>
      <c r="W114" s="91">
        <f t="shared" si="116"/>
        <v>0</v>
      </c>
      <c r="X114" s="91">
        <f t="shared" si="116"/>
        <v>0</v>
      </c>
      <c r="Y114" s="91">
        <f t="shared" si="116"/>
        <v>0</v>
      </c>
      <c r="Z114" s="91">
        <f t="shared" si="116"/>
        <v>0</v>
      </c>
      <c r="AA114" s="91">
        <f t="shared" si="116"/>
        <v>0</v>
      </c>
      <c r="AB114" s="91">
        <f t="shared" si="116"/>
        <v>0</v>
      </c>
      <c r="AC114" s="91">
        <f t="shared" si="116"/>
        <v>0</v>
      </c>
      <c r="AD114" s="91">
        <f t="shared" si="116"/>
        <v>0</v>
      </c>
      <c r="AE114" s="91">
        <f t="shared" si="116"/>
        <v>0</v>
      </c>
      <c r="AF114" s="91">
        <f t="shared" si="116"/>
        <v>0</v>
      </c>
      <c r="AG114" s="91">
        <f t="shared" si="116"/>
        <v>0</v>
      </c>
      <c r="AH114" s="91">
        <f t="shared" si="116"/>
        <v>0</v>
      </c>
      <c r="AI114" s="91">
        <f t="shared" si="116"/>
        <v>0</v>
      </c>
      <c r="AJ114" s="91">
        <f t="shared" si="116"/>
        <v>0</v>
      </c>
      <c r="AK114" s="91">
        <f t="shared" si="116"/>
        <v>0</v>
      </c>
      <c r="AL114" s="91">
        <f t="shared" si="116"/>
        <v>0</v>
      </c>
      <c r="AM114" s="91">
        <f t="shared" si="116"/>
        <v>0</v>
      </c>
      <c r="AN114" s="91">
        <f t="shared" si="116"/>
        <v>0</v>
      </c>
      <c r="AO114" s="91">
        <f t="shared" si="116"/>
        <v>0</v>
      </c>
      <c r="AP114" s="91">
        <f t="shared" si="116"/>
        <v>0</v>
      </c>
      <c r="AQ114" s="91">
        <f t="shared" si="116"/>
        <v>0</v>
      </c>
      <c r="AR114" s="91">
        <f t="shared" si="116"/>
        <v>0</v>
      </c>
      <c r="AS114" s="91">
        <f t="shared" si="116"/>
        <v>0</v>
      </c>
      <c r="AT114" s="91">
        <f t="shared" si="116"/>
        <v>0</v>
      </c>
      <c r="AU114" s="91">
        <f t="shared" si="116"/>
        <v>0</v>
      </c>
      <c r="AV114" s="91">
        <f t="shared" si="116"/>
        <v>0</v>
      </c>
      <c r="AW114" s="91">
        <f t="shared" si="116"/>
        <v>0</v>
      </c>
      <c r="AX114" s="91">
        <f t="shared" si="116"/>
        <v>0</v>
      </c>
      <c r="AY114" s="91">
        <f t="shared" si="116"/>
        <v>0</v>
      </c>
      <c r="AZ114" s="91">
        <f t="shared" si="116"/>
        <v>0</v>
      </c>
      <c r="BA114" s="91">
        <f t="shared" si="116"/>
        <v>0</v>
      </c>
      <c r="BB114" s="144">
        <f t="shared" si="113"/>
        <v>0</v>
      </c>
      <c r="BD114" s="3"/>
      <c r="BE114" s="3"/>
      <c r="BF114" s="3"/>
      <c r="BG114" s="3"/>
      <c r="BH114" s="3"/>
      <c r="BI114" s="3"/>
      <c r="BJ114" s="3"/>
      <c r="BK114" s="3"/>
      <c r="BL114" s="3"/>
      <c r="BM114" s="3"/>
      <c r="BN114" s="3"/>
      <c r="BO114" s="3"/>
      <c r="BP114" s="3"/>
      <c r="BQ114" s="3"/>
      <c r="BR114" s="3"/>
      <c r="BS114" s="3"/>
      <c r="BT114" s="3"/>
      <c r="BU114" s="3"/>
      <c r="BV114" s="3"/>
      <c r="BW114" s="3"/>
      <c r="BX114" s="3"/>
      <c r="BY114" s="3"/>
    </row>
    <row r="115" spans="2:77" outlineLevel="1">
      <c r="B115" s="2" t="str">
        <f t="shared" si="112"/>
        <v>0Driftsutgift 3 (per måned)</v>
      </c>
      <c r="C115" s="158" t="str">
        <f t="shared" si="114"/>
        <v>Driftsutgift 3 (per måned)</v>
      </c>
      <c r="D115" s="159">
        <f t="shared" si="114"/>
        <v>0</v>
      </c>
      <c r="E115" s="145"/>
      <c r="F115" s="91">
        <f t="shared" ref="F115:BA115" si="117">IF(F$25&lt;=Levetid,$K16*(1+Justert_prisstigning)^F$25,)</f>
        <v>0</v>
      </c>
      <c r="G115" s="91">
        <f t="shared" si="117"/>
        <v>0</v>
      </c>
      <c r="H115" s="91">
        <f t="shared" si="117"/>
        <v>0</v>
      </c>
      <c r="I115" s="91">
        <f t="shared" si="117"/>
        <v>0</v>
      </c>
      <c r="J115" s="91">
        <f t="shared" si="117"/>
        <v>0</v>
      </c>
      <c r="K115" s="91">
        <f t="shared" si="117"/>
        <v>0</v>
      </c>
      <c r="L115" s="91">
        <f t="shared" si="117"/>
        <v>0</v>
      </c>
      <c r="M115" s="91">
        <f t="shared" si="117"/>
        <v>0</v>
      </c>
      <c r="N115" s="91">
        <f t="shared" si="117"/>
        <v>0</v>
      </c>
      <c r="O115" s="91">
        <f t="shared" si="117"/>
        <v>0</v>
      </c>
      <c r="P115" s="91">
        <f t="shared" si="117"/>
        <v>0</v>
      </c>
      <c r="Q115" s="91">
        <f t="shared" si="117"/>
        <v>0</v>
      </c>
      <c r="R115" s="91">
        <f t="shared" si="117"/>
        <v>0</v>
      </c>
      <c r="S115" s="91">
        <f t="shared" si="117"/>
        <v>0</v>
      </c>
      <c r="T115" s="91">
        <f t="shared" si="117"/>
        <v>0</v>
      </c>
      <c r="U115" s="91">
        <f t="shared" si="117"/>
        <v>0</v>
      </c>
      <c r="V115" s="91">
        <f t="shared" si="117"/>
        <v>0</v>
      </c>
      <c r="W115" s="91">
        <f t="shared" si="117"/>
        <v>0</v>
      </c>
      <c r="X115" s="91">
        <f t="shared" si="117"/>
        <v>0</v>
      </c>
      <c r="Y115" s="91">
        <f t="shared" si="117"/>
        <v>0</v>
      </c>
      <c r="Z115" s="91">
        <f t="shared" si="117"/>
        <v>0</v>
      </c>
      <c r="AA115" s="91">
        <f t="shared" si="117"/>
        <v>0</v>
      </c>
      <c r="AB115" s="91">
        <f t="shared" si="117"/>
        <v>0</v>
      </c>
      <c r="AC115" s="91">
        <f t="shared" si="117"/>
        <v>0</v>
      </c>
      <c r="AD115" s="91">
        <f t="shared" si="117"/>
        <v>0</v>
      </c>
      <c r="AE115" s="91">
        <f t="shared" si="117"/>
        <v>0</v>
      </c>
      <c r="AF115" s="91">
        <f t="shared" si="117"/>
        <v>0</v>
      </c>
      <c r="AG115" s="91">
        <f t="shared" si="117"/>
        <v>0</v>
      </c>
      <c r="AH115" s="91">
        <f t="shared" si="117"/>
        <v>0</v>
      </c>
      <c r="AI115" s="91">
        <f t="shared" si="117"/>
        <v>0</v>
      </c>
      <c r="AJ115" s="91">
        <f t="shared" si="117"/>
        <v>0</v>
      </c>
      <c r="AK115" s="91">
        <f t="shared" si="117"/>
        <v>0</v>
      </c>
      <c r="AL115" s="91">
        <f t="shared" si="117"/>
        <v>0</v>
      </c>
      <c r="AM115" s="91">
        <f t="shared" si="117"/>
        <v>0</v>
      </c>
      <c r="AN115" s="91">
        <f t="shared" si="117"/>
        <v>0</v>
      </c>
      <c r="AO115" s="91">
        <f t="shared" si="117"/>
        <v>0</v>
      </c>
      <c r="AP115" s="91">
        <f t="shared" si="117"/>
        <v>0</v>
      </c>
      <c r="AQ115" s="91">
        <f t="shared" si="117"/>
        <v>0</v>
      </c>
      <c r="AR115" s="91">
        <f t="shared" si="117"/>
        <v>0</v>
      </c>
      <c r="AS115" s="91">
        <f t="shared" si="117"/>
        <v>0</v>
      </c>
      <c r="AT115" s="91">
        <f t="shared" si="117"/>
        <v>0</v>
      </c>
      <c r="AU115" s="91">
        <f t="shared" si="117"/>
        <v>0</v>
      </c>
      <c r="AV115" s="91">
        <f t="shared" si="117"/>
        <v>0</v>
      </c>
      <c r="AW115" s="91">
        <f t="shared" si="117"/>
        <v>0</v>
      </c>
      <c r="AX115" s="91">
        <f t="shared" si="117"/>
        <v>0</v>
      </c>
      <c r="AY115" s="91">
        <f t="shared" si="117"/>
        <v>0</v>
      </c>
      <c r="AZ115" s="91">
        <f t="shared" si="117"/>
        <v>0</v>
      </c>
      <c r="BA115" s="91">
        <f t="shared" si="117"/>
        <v>0</v>
      </c>
      <c r="BB115" s="144">
        <f t="shared" si="113"/>
        <v>0</v>
      </c>
      <c r="BD115" s="3"/>
      <c r="BE115" s="3"/>
      <c r="BF115" s="3"/>
      <c r="BG115" s="3"/>
      <c r="BH115" s="3"/>
      <c r="BI115" s="3"/>
      <c r="BJ115" s="3"/>
      <c r="BK115" s="3"/>
      <c r="BL115" s="3"/>
      <c r="BM115" s="3"/>
      <c r="BN115" s="3"/>
      <c r="BO115" s="3"/>
      <c r="BP115" s="3"/>
      <c r="BQ115" s="3"/>
      <c r="BR115" s="3"/>
      <c r="BS115" s="3"/>
      <c r="BT115" s="3"/>
      <c r="BU115" s="3"/>
      <c r="BV115" s="3"/>
      <c r="BW115" s="3"/>
      <c r="BX115" s="3"/>
      <c r="BY115" s="3"/>
    </row>
    <row r="116" spans="2:77" outlineLevel="1">
      <c r="B116" s="2" t="str">
        <f t="shared" si="112"/>
        <v>0Driftsutgift 4 (per måned)</v>
      </c>
      <c r="C116" s="158" t="str">
        <f t="shared" si="114"/>
        <v>Driftsutgift 4 (per måned)</v>
      </c>
      <c r="D116" s="159">
        <f t="shared" si="114"/>
        <v>0</v>
      </c>
      <c r="E116" s="145"/>
      <c r="F116" s="91">
        <f t="shared" ref="F116:BA116" si="118">IF(F$25&lt;=Levetid,$K17*(1+Justert_prisstigning)^F$25,)</f>
        <v>0</v>
      </c>
      <c r="G116" s="91">
        <f t="shared" si="118"/>
        <v>0</v>
      </c>
      <c r="H116" s="91">
        <f t="shared" si="118"/>
        <v>0</v>
      </c>
      <c r="I116" s="91">
        <f t="shared" si="118"/>
        <v>0</v>
      </c>
      <c r="J116" s="91">
        <f t="shared" si="118"/>
        <v>0</v>
      </c>
      <c r="K116" s="91">
        <f t="shared" si="118"/>
        <v>0</v>
      </c>
      <c r="L116" s="91">
        <f t="shared" si="118"/>
        <v>0</v>
      </c>
      <c r="M116" s="91">
        <f t="shared" si="118"/>
        <v>0</v>
      </c>
      <c r="N116" s="91">
        <f t="shared" si="118"/>
        <v>0</v>
      </c>
      <c r="O116" s="91">
        <f t="shared" si="118"/>
        <v>0</v>
      </c>
      <c r="P116" s="91">
        <f t="shared" si="118"/>
        <v>0</v>
      </c>
      <c r="Q116" s="91">
        <f t="shared" si="118"/>
        <v>0</v>
      </c>
      <c r="R116" s="91">
        <f t="shared" si="118"/>
        <v>0</v>
      </c>
      <c r="S116" s="91">
        <f t="shared" si="118"/>
        <v>0</v>
      </c>
      <c r="T116" s="91">
        <f t="shared" si="118"/>
        <v>0</v>
      </c>
      <c r="U116" s="91">
        <f t="shared" si="118"/>
        <v>0</v>
      </c>
      <c r="V116" s="91">
        <f t="shared" si="118"/>
        <v>0</v>
      </c>
      <c r="W116" s="91">
        <f t="shared" si="118"/>
        <v>0</v>
      </c>
      <c r="X116" s="91">
        <f t="shared" si="118"/>
        <v>0</v>
      </c>
      <c r="Y116" s="91">
        <f t="shared" si="118"/>
        <v>0</v>
      </c>
      <c r="Z116" s="91">
        <f t="shared" si="118"/>
        <v>0</v>
      </c>
      <c r="AA116" s="91">
        <f t="shared" si="118"/>
        <v>0</v>
      </c>
      <c r="AB116" s="91">
        <f t="shared" si="118"/>
        <v>0</v>
      </c>
      <c r="AC116" s="91">
        <f t="shared" si="118"/>
        <v>0</v>
      </c>
      <c r="AD116" s="91">
        <f t="shared" si="118"/>
        <v>0</v>
      </c>
      <c r="AE116" s="91">
        <f t="shared" si="118"/>
        <v>0</v>
      </c>
      <c r="AF116" s="91">
        <f t="shared" si="118"/>
        <v>0</v>
      </c>
      <c r="AG116" s="91">
        <f t="shared" si="118"/>
        <v>0</v>
      </c>
      <c r="AH116" s="91">
        <f t="shared" si="118"/>
        <v>0</v>
      </c>
      <c r="AI116" s="91">
        <f t="shared" si="118"/>
        <v>0</v>
      </c>
      <c r="AJ116" s="91">
        <f t="shared" si="118"/>
        <v>0</v>
      </c>
      <c r="AK116" s="91">
        <f t="shared" si="118"/>
        <v>0</v>
      </c>
      <c r="AL116" s="91">
        <f t="shared" si="118"/>
        <v>0</v>
      </c>
      <c r="AM116" s="91">
        <f t="shared" si="118"/>
        <v>0</v>
      </c>
      <c r="AN116" s="91">
        <f t="shared" si="118"/>
        <v>0</v>
      </c>
      <c r="AO116" s="91">
        <f t="shared" si="118"/>
        <v>0</v>
      </c>
      <c r="AP116" s="91">
        <f t="shared" si="118"/>
        <v>0</v>
      </c>
      <c r="AQ116" s="91">
        <f t="shared" si="118"/>
        <v>0</v>
      </c>
      <c r="AR116" s="91">
        <f t="shared" si="118"/>
        <v>0</v>
      </c>
      <c r="AS116" s="91">
        <f t="shared" si="118"/>
        <v>0</v>
      </c>
      <c r="AT116" s="91">
        <f t="shared" si="118"/>
        <v>0</v>
      </c>
      <c r="AU116" s="91">
        <f t="shared" si="118"/>
        <v>0</v>
      </c>
      <c r="AV116" s="91">
        <f t="shared" si="118"/>
        <v>0</v>
      </c>
      <c r="AW116" s="91">
        <f t="shared" si="118"/>
        <v>0</v>
      </c>
      <c r="AX116" s="91">
        <f t="shared" si="118"/>
        <v>0</v>
      </c>
      <c r="AY116" s="91">
        <f t="shared" si="118"/>
        <v>0</v>
      </c>
      <c r="AZ116" s="91">
        <f t="shared" si="118"/>
        <v>0</v>
      </c>
      <c r="BA116" s="91">
        <f t="shared" si="118"/>
        <v>0</v>
      </c>
      <c r="BB116" s="144">
        <f t="shared" si="113"/>
        <v>0</v>
      </c>
      <c r="BD116" s="3"/>
      <c r="BE116" s="3"/>
      <c r="BF116" s="3"/>
      <c r="BG116" s="3"/>
      <c r="BH116" s="3"/>
      <c r="BI116" s="3"/>
      <c r="BJ116" s="3"/>
      <c r="BK116" s="3"/>
      <c r="BL116" s="3"/>
      <c r="BM116" s="3"/>
      <c r="BN116" s="3"/>
      <c r="BO116" s="3"/>
      <c r="BP116" s="3"/>
      <c r="BQ116" s="3"/>
      <c r="BR116" s="3"/>
      <c r="BS116" s="3"/>
      <c r="BT116" s="3"/>
      <c r="BU116" s="3"/>
      <c r="BV116" s="3"/>
      <c r="BW116" s="3"/>
      <c r="BX116" s="3"/>
      <c r="BY116" s="3"/>
    </row>
    <row r="117" spans="2:77" outlineLevel="1">
      <c r="B117" s="2" t="str">
        <f t="shared" si="112"/>
        <v>0Driftsutgift 5 (per måned)</v>
      </c>
      <c r="C117" s="158" t="str">
        <f t="shared" si="114"/>
        <v>Driftsutgift 5 (per måned)</v>
      </c>
      <c r="D117" s="159">
        <f t="shared" si="114"/>
        <v>0</v>
      </c>
      <c r="E117" s="145"/>
      <c r="F117" s="91">
        <f t="shared" ref="F117:BA117" si="119">IF(F$25&lt;=Levetid,$K18*(1+Justert_prisstigning)^F$25,)</f>
        <v>0</v>
      </c>
      <c r="G117" s="91">
        <f t="shared" si="119"/>
        <v>0</v>
      </c>
      <c r="H117" s="91">
        <f t="shared" si="119"/>
        <v>0</v>
      </c>
      <c r="I117" s="91">
        <f t="shared" si="119"/>
        <v>0</v>
      </c>
      <c r="J117" s="91">
        <f t="shared" si="119"/>
        <v>0</v>
      </c>
      <c r="K117" s="91">
        <f t="shared" si="119"/>
        <v>0</v>
      </c>
      <c r="L117" s="91">
        <f t="shared" si="119"/>
        <v>0</v>
      </c>
      <c r="M117" s="91">
        <f t="shared" si="119"/>
        <v>0</v>
      </c>
      <c r="N117" s="91">
        <f t="shared" si="119"/>
        <v>0</v>
      </c>
      <c r="O117" s="91">
        <f t="shared" si="119"/>
        <v>0</v>
      </c>
      <c r="P117" s="91">
        <f t="shared" si="119"/>
        <v>0</v>
      </c>
      <c r="Q117" s="91">
        <f t="shared" si="119"/>
        <v>0</v>
      </c>
      <c r="R117" s="91">
        <f t="shared" si="119"/>
        <v>0</v>
      </c>
      <c r="S117" s="91">
        <f t="shared" si="119"/>
        <v>0</v>
      </c>
      <c r="T117" s="91">
        <f t="shared" si="119"/>
        <v>0</v>
      </c>
      <c r="U117" s="91">
        <f t="shared" si="119"/>
        <v>0</v>
      </c>
      <c r="V117" s="91">
        <f t="shared" si="119"/>
        <v>0</v>
      </c>
      <c r="W117" s="91">
        <f t="shared" si="119"/>
        <v>0</v>
      </c>
      <c r="X117" s="91">
        <f t="shared" si="119"/>
        <v>0</v>
      </c>
      <c r="Y117" s="91">
        <f t="shared" si="119"/>
        <v>0</v>
      </c>
      <c r="Z117" s="91">
        <f t="shared" si="119"/>
        <v>0</v>
      </c>
      <c r="AA117" s="91">
        <f t="shared" si="119"/>
        <v>0</v>
      </c>
      <c r="AB117" s="91">
        <f t="shared" si="119"/>
        <v>0</v>
      </c>
      <c r="AC117" s="91">
        <f t="shared" si="119"/>
        <v>0</v>
      </c>
      <c r="AD117" s="91">
        <f t="shared" si="119"/>
        <v>0</v>
      </c>
      <c r="AE117" s="91">
        <f t="shared" si="119"/>
        <v>0</v>
      </c>
      <c r="AF117" s="91">
        <f t="shared" si="119"/>
        <v>0</v>
      </c>
      <c r="AG117" s="91">
        <f t="shared" si="119"/>
        <v>0</v>
      </c>
      <c r="AH117" s="91">
        <f t="shared" si="119"/>
        <v>0</v>
      </c>
      <c r="AI117" s="91">
        <f t="shared" si="119"/>
        <v>0</v>
      </c>
      <c r="AJ117" s="91">
        <f t="shared" si="119"/>
        <v>0</v>
      </c>
      <c r="AK117" s="91">
        <f t="shared" si="119"/>
        <v>0</v>
      </c>
      <c r="AL117" s="91">
        <f t="shared" si="119"/>
        <v>0</v>
      </c>
      <c r="AM117" s="91">
        <f t="shared" si="119"/>
        <v>0</v>
      </c>
      <c r="AN117" s="91">
        <f t="shared" si="119"/>
        <v>0</v>
      </c>
      <c r="AO117" s="91">
        <f t="shared" si="119"/>
        <v>0</v>
      </c>
      <c r="AP117" s="91">
        <f t="shared" si="119"/>
        <v>0</v>
      </c>
      <c r="AQ117" s="91">
        <f t="shared" si="119"/>
        <v>0</v>
      </c>
      <c r="AR117" s="91">
        <f t="shared" si="119"/>
        <v>0</v>
      </c>
      <c r="AS117" s="91">
        <f t="shared" si="119"/>
        <v>0</v>
      </c>
      <c r="AT117" s="91">
        <f t="shared" si="119"/>
        <v>0</v>
      </c>
      <c r="AU117" s="91">
        <f t="shared" si="119"/>
        <v>0</v>
      </c>
      <c r="AV117" s="91">
        <f t="shared" si="119"/>
        <v>0</v>
      </c>
      <c r="AW117" s="91">
        <f t="shared" si="119"/>
        <v>0</v>
      </c>
      <c r="AX117" s="91">
        <f t="shared" si="119"/>
        <v>0</v>
      </c>
      <c r="AY117" s="91">
        <f t="shared" si="119"/>
        <v>0</v>
      </c>
      <c r="AZ117" s="91">
        <f t="shared" si="119"/>
        <v>0</v>
      </c>
      <c r="BA117" s="91">
        <f t="shared" si="119"/>
        <v>0</v>
      </c>
      <c r="BB117" s="144">
        <f t="shared" si="113"/>
        <v>0</v>
      </c>
      <c r="BD117" s="3"/>
      <c r="BE117" s="3"/>
      <c r="BF117" s="3"/>
      <c r="BG117" s="3"/>
      <c r="BH117" s="3"/>
      <c r="BI117" s="3"/>
      <c r="BJ117" s="3"/>
      <c r="BK117" s="3"/>
      <c r="BL117" s="3"/>
      <c r="BM117" s="3"/>
      <c r="BN117" s="3"/>
      <c r="BO117" s="3"/>
      <c r="BP117" s="3"/>
      <c r="BQ117" s="3"/>
      <c r="BR117" s="3"/>
      <c r="BS117" s="3"/>
      <c r="BT117" s="3"/>
      <c r="BU117" s="3"/>
      <c r="BV117" s="3"/>
      <c r="BW117" s="3"/>
      <c r="BX117" s="3"/>
      <c r="BY117" s="3"/>
    </row>
    <row r="118" spans="2:77" outlineLevel="1">
      <c r="B118" s="2" t="str">
        <f t="shared" si="112"/>
        <v>0Avhendingskostnader/restverdier</v>
      </c>
      <c r="C118" s="158" t="str">
        <f>+C21</f>
        <v>Avhendingskostnader/restverdier</v>
      </c>
      <c r="D118" s="159" t="str">
        <f>+D21</f>
        <v>&lt;navn på avhendinskostnad eller restverdi&gt;</v>
      </c>
      <c r="E118" s="91">
        <f t="shared" ref="E118:AJ118" si="120">IF(Levetid=E25,$K$21*(1+Justert_prisstigning)^E25,)</f>
        <v>0</v>
      </c>
      <c r="F118" s="91">
        <f t="shared" si="120"/>
        <v>0</v>
      </c>
      <c r="G118" s="91">
        <f t="shared" si="120"/>
        <v>0</v>
      </c>
      <c r="H118" s="91">
        <f t="shared" si="120"/>
        <v>0</v>
      </c>
      <c r="I118" s="91">
        <f t="shared" si="120"/>
        <v>0</v>
      </c>
      <c r="J118" s="91">
        <f t="shared" si="120"/>
        <v>0</v>
      </c>
      <c r="K118" s="91">
        <f t="shared" si="120"/>
        <v>0</v>
      </c>
      <c r="L118" s="91">
        <f t="shared" si="120"/>
        <v>0</v>
      </c>
      <c r="M118" s="91">
        <f t="shared" si="120"/>
        <v>0</v>
      </c>
      <c r="N118" s="91">
        <f t="shared" si="120"/>
        <v>0</v>
      </c>
      <c r="O118" s="91">
        <f t="shared" si="120"/>
        <v>0</v>
      </c>
      <c r="P118" s="91">
        <f t="shared" si="120"/>
        <v>0</v>
      </c>
      <c r="Q118" s="91">
        <f t="shared" si="120"/>
        <v>0</v>
      </c>
      <c r="R118" s="91">
        <f t="shared" si="120"/>
        <v>0</v>
      </c>
      <c r="S118" s="91">
        <f t="shared" si="120"/>
        <v>0</v>
      </c>
      <c r="T118" s="91">
        <f t="shared" si="120"/>
        <v>0</v>
      </c>
      <c r="U118" s="91">
        <f t="shared" si="120"/>
        <v>0</v>
      </c>
      <c r="V118" s="91">
        <f t="shared" si="120"/>
        <v>0</v>
      </c>
      <c r="W118" s="91">
        <f t="shared" si="120"/>
        <v>0</v>
      </c>
      <c r="X118" s="91">
        <f t="shared" si="120"/>
        <v>0</v>
      </c>
      <c r="Y118" s="91">
        <f t="shared" si="120"/>
        <v>0</v>
      </c>
      <c r="Z118" s="91">
        <f t="shared" si="120"/>
        <v>0</v>
      </c>
      <c r="AA118" s="91">
        <f t="shared" si="120"/>
        <v>0</v>
      </c>
      <c r="AB118" s="91">
        <f t="shared" si="120"/>
        <v>0</v>
      </c>
      <c r="AC118" s="91">
        <f t="shared" si="120"/>
        <v>0</v>
      </c>
      <c r="AD118" s="91">
        <f t="shared" si="120"/>
        <v>0</v>
      </c>
      <c r="AE118" s="91">
        <f t="shared" si="120"/>
        <v>0</v>
      </c>
      <c r="AF118" s="91">
        <f t="shared" si="120"/>
        <v>0</v>
      </c>
      <c r="AG118" s="91">
        <f t="shared" si="120"/>
        <v>0</v>
      </c>
      <c r="AH118" s="91">
        <f t="shared" si="120"/>
        <v>0</v>
      </c>
      <c r="AI118" s="91">
        <f t="shared" si="120"/>
        <v>0</v>
      </c>
      <c r="AJ118" s="91">
        <f t="shared" si="120"/>
        <v>0</v>
      </c>
      <c r="AK118" s="91">
        <f t="shared" ref="AK118:BA118" si="121">IF(Levetid=AK25,$K$21*(1+Justert_prisstigning)^AK25,)</f>
        <v>0</v>
      </c>
      <c r="AL118" s="91">
        <f t="shared" si="121"/>
        <v>0</v>
      </c>
      <c r="AM118" s="91">
        <f t="shared" si="121"/>
        <v>0</v>
      </c>
      <c r="AN118" s="91">
        <f t="shared" si="121"/>
        <v>0</v>
      </c>
      <c r="AO118" s="91">
        <f t="shared" si="121"/>
        <v>0</v>
      </c>
      <c r="AP118" s="91">
        <f t="shared" si="121"/>
        <v>0</v>
      </c>
      <c r="AQ118" s="91">
        <f t="shared" si="121"/>
        <v>0</v>
      </c>
      <c r="AR118" s="91">
        <f t="shared" si="121"/>
        <v>0</v>
      </c>
      <c r="AS118" s="91">
        <f t="shared" si="121"/>
        <v>0</v>
      </c>
      <c r="AT118" s="91">
        <f t="shared" si="121"/>
        <v>0</v>
      </c>
      <c r="AU118" s="91">
        <f t="shared" si="121"/>
        <v>0</v>
      </c>
      <c r="AV118" s="91">
        <f t="shared" si="121"/>
        <v>0</v>
      </c>
      <c r="AW118" s="91">
        <f t="shared" si="121"/>
        <v>0</v>
      </c>
      <c r="AX118" s="91">
        <f t="shared" si="121"/>
        <v>0</v>
      </c>
      <c r="AY118" s="91">
        <f t="shared" si="121"/>
        <v>0</v>
      </c>
      <c r="AZ118" s="91">
        <f t="shared" si="121"/>
        <v>0</v>
      </c>
      <c r="BA118" s="91">
        <f t="shared" si="121"/>
        <v>0</v>
      </c>
      <c r="BB118" s="144">
        <f t="shared" si="113"/>
        <v>0</v>
      </c>
      <c r="BD118" s="3"/>
      <c r="BE118" s="3"/>
      <c r="BF118" s="3"/>
      <c r="BG118" s="3"/>
      <c r="BH118" s="3"/>
      <c r="BI118" s="3"/>
      <c r="BJ118" s="3"/>
      <c r="BK118" s="3"/>
      <c r="BL118" s="3"/>
      <c r="BM118" s="3"/>
      <c r="BN118" s="3"/>
      <c r="BO118" s="3"/>
      <c r="BP118" s="3"/>
      <c r="BQ118" s="3"/>
      <c r="BR118" s="3"/>
      <c r="BS118" s="3"/>
      <c r="BT118" s="3"/>
      <c r="BU118" s="3"/>
      <c r="BV118" s="3"/>
      <c r="BW118" s="3"/>
      <c r="BX118" s="3"/>
      <c r="BY118" s="3"/>
    </row>
    <row r="119" spans="2:77" outlineLevel="1">
      <c r="C119" s="158"/>
      <c r="D119" s="159" t="s">
        <v>195</v>
      </c>
      <c r="E119" s="145">
        <f>SUM(E110:E118)</f>
        <v>0</v>
      </c>
      <c r="F119" s="145">
        <f>SUM(F110:F118)</f>
        <v>0</v>
      </c>
      <c r="G119" s="145">
        <f t="shared" ref="G119:O119" si="122">SUM(G110:G118)</f>
        <v>0</v>
      </c>
      <c r="H119" s="145">
        <f t="shared" si="122"/>
        <v>0</v>
      </c>
      <c r="I119" s="145">
        <f t="shared" si="122"/>
        <v>0</v>
      </c>
      <c r="J119" s="145">
        <f t="shared" si="122"/>
        <v>0</v>
      </c>
      <c r="K119" s="145">
        <f>SUM(K110:K118)</f>
        <v>0</v>
      </c>
      <c r="L119" s="145">
        <f>SUM(L110:L118)</f>
        <v>0</v>
      </c>
      <c r="M119" s="145">
        <f t="shared" si="122"/>
        <v>0</v>
      </c>
      <c r="N119" s="145">
        <f t="shared" si="122"/>
        <v>0</v>
      </c>
      <c r="O119" s="145">
        <f t="shared" si="122"/>
        <v>0</v>
      </c>
      <c r="P119" s="145">
        <f t="shared" ref="P119" si="123">SUM(P110:P118)</f>
        <v>0</v>
      </c>
      <c r="Q119" s="145">
        <f t="shared" ref="Q119" si="124">SUM(Q110:Q118)</f>
        <v>0</v>
      </c>
      <c r="R119" s="145">
        <f t="shared" ref="R119" si="125">SUM(R110:R118)</f>
        <v>0</v>
      </c>
      <c r="S119" s="145">
        <f t="shared" ref="S119" si="126">SUM(S110:S118)</f>
        <v>0</v>
      </c>
      <c r="T119" s="145">
        <f t="shared" ref="T119" si="127">SUM(T110:T118)</f>
        <v>0</v>
      </c>
      <c r="U119" s="145">
        <f t="shared" ref="U119" si="128">SUM(U110:U118)</f>
        <v>0</v>
      </c>
      <c r="V119" s="145">
        <f t="shared" ref="V119" si="129">SUM(V110:V118)</f>
        <v>0</v>
      </c>
      <c r="W119" s="145">
        <f t="shared" ref="W119" si="130">SUM(W110:W118)</f>
        <v>0</v>
      </c>
      <c r="X119" s="145">
        <f t="shared" ref="X119" si="131">SUM(X110:X118)</f>
        <v>0</v>
      </c>
      <c r="Y119" s="145">
        <f t="shared" ref="Y119:BA119" si="132">SUM(Y110:Y118)</f>
        <v>0</v>
      </c>
      <c r="Z119" s="145">
        <f t="shared" si="132"/>
        <v>0</v>
      </c>
      <c r="AA119" s="145">
        <f t="shared" si="132"/>
        <v>0</v>
      </c>
      <c r="AB119" s="145">
        <f t="shared" si="132"/>
        <v>0</v>
      </c>
      <c r="AC119" s="145">
        <f t="shared" si="132"/>
        <v>0</v>
      </c>
      <c r="AD119" s="145">
        <f t="shared" si="132"/>
        <v>0</v>
      </c>
      <c r="AE119" s="145">
        <f t="shared" si="132"/>
        <v>0</v>
      </c>
      <c r="AF119" s="145">
        <f t="shared" si="132"/>
        <v>0</v>
      </c>
      <c r="AG119" s="145">
        <f t="shared" si="132"/>
        <v>0</v>
      </c>
      <c r="AH119" s="145">
        <f t="shared" si="132"/>
        <v>0</v>
      </c>
      <c r="AI119" s="145">
        <f t="shared" si="132"/>
        <v>0</v>
      </c>
      <c r="AJ119" s="145">
        <f t="shared" si="132"/>
        <v>0</v>
      </c>
      <c r="AK119" s="145">
        <f t="shared" si="132"/>
        <v>0</v>
      </c>
      <c r="AL119" s="145">
        <f t="shared" si="132"/>
        <v>0</v>
      </c>
      <c r="AM119" s="145">
        <f t="shared" si="132"/>
        <v>0</v>
      </c>
      <c r="AN119" s="145">
        <f t="shared" si="132"/>
        <v>0</v>
      </c>
      <c r="AO119" s="145">
        <f t="shared" si="132"/>
        <v>0</v>
      </c>
      <c r="AP119" s="145">
        <f t="shared" si="132"/>
        <v>0</v>
      </c>
      <c r="AQ119" s="145">
        <f t="shared" si="132"/>
        <v>0</v>
      </c>
      <c r="AR119" s="145">
        <f t="shared" si="132"/>
        <v>0</v>
      </c>
      <c r="AS119" s="145">
        <f t="shared" si="132"/>
        <v>0</v>
      </c>
      <c r="AT119" s="145">
        <f t="shared" si="132"/>
        <v>0</v>
      </c>
      <c r="AU119" s="145">
        <f t="shared" si="132"/>
        <v>0</v>
      </c>
      <c r="AV119" s="145">
        <f t="shared" si="132"/>
        <v>0</v>
      </c>
      <c r="AW119" s="145">
        <f t="shared" si="132"/>
        <v>0</v>
      </c>
      <c r="AX119" s="145">
        <f t="shared" si="132"/>
        <v>0</v>
      </c>
      <c r="AY119" s="145">
        <f t="shared" si="132"/>
        <v>0</v>
      </c>
      <c r="AZ119" s="145">
        <f t="shared" si="132"/>
        <v>0</v>
      </c>
      <c r="BA119" s="145">
        <f t="shared" si="132"/>
        <v>0</v>
      </c>
      <c r="BB119" s="144">
        <f t="shared" si="113"/>
        <v>0</v>
      </c>
      <c r="BD119" s="3"/>
      <c r="BE119" s="3"/>
      <c r="BF119" s="3"/>
      <c r="BG119" s="3"/>
      <c r="BH119" s="3"/>
      <c r="BI119" s="3"/>
      <c r="BJ119" s="3"/>
      <c r="BK119" s="3"/>
      <c r="BL119" s="3"/>
      <c r="BM119" s="3"/>
      <c r="BN119" s="3"/>
      <c r="BO119" s="3"/>
      <c r="BP119" s="3"/>
      <c r="BQ119" s="3"/>
      <c r="BR119" s="3"/>
      <c r="BS119" s="3"/>
      <c r="BT119" s="3"/>
      <c r="BU119" s="3"/>
      <c r="BV119" s="3"/>
      <c r="BW119" s="3"/>
      <c r="BX119" s="3"/>
      <c r="BY119" s="3"/>
    </row>
    <row r="120" spans="2:77" outlineLevel="1">
      <c r="C120" s="158"/>
      <c r="D120" s="159" t="s">
        <v>53</v>
      </c>
      <c r="E120" s="145">
        <f>+E23*E119</f>
        <v>0</v>
      </c>
      <c r="F120" s="145">
        <f>+F119*F$23</f>
        <v>0</v>
      </c>
      <c r="G120" s="145">
        <f t="shared" ref="G120:J120" si="133">+G119*G$23</f>
        <v>0</v>
      </c>
      <c r="H120" s="145">
        <f>+H119*H$23</f>
        <v>0</v>
      </c>
      <c r="I120" s="145">
        <f t="shared" si="133"/>
        <v>0</v>
      </c>
      <c r="J120" s="145">
        <f t="shared" si="133"/>
        <v>0</v>
      </c>
      <c r="K120" s="145">
        <f>+K119*K$23</f>
        <v>0</v>
      </c>
      <c r="L120" s="145">
        <f>+L119*L$23</f>
        <v>0</v>
      </c>
      <c r="M120" s="145">
        <f t="shared" ref="M120" si="134">+M119*M$23</f>
        <v>0</v>
      </c>
      <c r="N120" s="145">
        <f t="shared" ref="N120" si="135">+N119*N$23</f>
        <v>0</v>
      </c>
      <c r="O120" s="145">
        <f>+O119*O$23</f>
        <v>0</v>
      </c>
      <c r="P120" s="145">
        <f t="shared" ref="P120:Y120" si="136">+P119*P$23</f>
        <v>0</v>
      </c>
      <c r="Q120" s="145">
        <f t="shared" si="136"/>
        <v>0</v>
      </c>
      <c r="R120" s="145">
        <f t="shared" si="136"/>
        <v>0</v>
      </c>
      <c r="S120" s="145">
        <f t="shared" si="136"/>
        <v>0</v>
      </c>
      <c r="T120" s="145">
        <f t="shared" si="136"/>
        <v>0</v>
      </c>
      <c r="U120" s="145">
        <f t="shared" si="136"/>
        <v>0</v>
      </c>
      <c r="V120" s="145">
        <f t="shared" si="136"/>
        <v>0</v>
      </c>
      <c r="W120" s="145">
        <f t="shared" si="136"/>
        <v>0</v>
      </c>
      <c r="X120" s="145">
        <f t="shared" si="136"/>
        <v>0</v>
      </c>
      <c r="Y120" s="145">
        <f t="shared" si="136"/>
        <v>0</v>
      </c>
      <c r="Z120" s="145">
        <f t="shared" ref="Z120:BA120" si="137">+Z119*Z$23</f>
        <v>0</v>
      </c>
      <c r="AA120" s="145">
        <f t="shared" si="137"/>
        <v>0</v>
      </c>
      <c r="AB120" s="145">
        <f t="shared" si="137"/>
        <v>0</v>
      </c>
      <c r="AC120" s="145">
        <f t="shared" si="137"/>
        <v>0</v>
      </c>
      <c r="AD120" s="145">
        <f t="shared" si="137"/>
        <v>0</v>
      </c>
      <c r="AE120" s="145">
        <f t="shared" si="137"/>
        <v>0</v>
      </c>
      <c r="AF120" s="145">
        <f t="shared" si="137"/>
        <v>0</v>
      </c>
      <c r="AG120" s="145">
        <f t="shared" si="137"/>
        <v>0</v>
      </c>
      <c r="AH120" s="145">
        <f t="shared" si="137"/>
        <v>0</v>
      </c>
      <c r="AI120" s="145">
        <f t="shared" si="137"/>
        <v>0</v>
      </c>
      <c r="AJ120" s="145">
        <f t="shared" si="137"/>
        <v>0</v>
      </c>
      <c r="AK120" s="145">
        <f t="shared" si="137"/>
        <v>0</v>
      </c>
      <c r="AL120" s="145">
        <f t="shared" si="137"/>
        <v>0</v>
      </c>
      <c r="AM120" s="145">
        <f t="shared" si="137"/>
        <v>0</v>
      </c>
      <c r="AN120" s="145">
        <f t="shared" si="137"/>
        <v>0</v>
      </c>
      <c r="AO120" s="145">
        <f t="shared" si="137"/>
        <v>0</v>
      </c>
      <c r="AP120" s="145">
        <f t="shared" si="137"/>
        <v>0</v>
      </c>
      <c r="AQ120" s="145">
        <f t="shared" si="137"/>
        <v>0</v>
      </c>
      <c r="AR120" s="145">
        <f t="shared" si="137"/>
        <v>0</v>
      </c>
      <c r="AS120" s="145">
        <f t="shared" si="137"/>
        <v>0</v>
      </c>
      <c r="AT120" s="145">
        <f t="shared" si="137"/>
        <v>0</v>
      </c>
      <c r="AU120" s="145">
        <f t="shared" si="137"/>
        <v>0</v>
      </c>
      <c r="AV120" s="145">
        <f t="shared" si="137"/>
        <v>0</v>
      </c>
      <c r="AW120" s="145">
        <f t="shared" si="137"/>
        <v>0</v>
      </c>
      <c r="AX120" s="145">
        <f t="shared" si="137"/>
        <v>0</v>
      </c>
      <c r="AY120" s="145">
        <f t="shared" si="137"/>
        <v>0</v>
      </c>
      <c r="AZ120" s="145">
        <f t="shared" si="137"/>
        <v>0</v>
      </c>
      <c r="BA120" s="145">
        <f t="shared" si="137"/>
        <v>0</v>
      </c>
      <c r="BB120" s="144">
        <f>SUM(E120:BA120)</f>
        <v>0</v>
      </c>
      <c r="BD120" s="3"/>
      <c r="BE120" s="3"/>
      <c r="BF120" s="3"/>
      <c r="BG120" s="3"/>
      <c r="BH120" s="3"/>
      <c r="BI120" s="3"/>
      <c r="BJ120" s="3"/>
      <c r="BK120" s="3"/>
      <c r="BL120" s="3"/>
      <c r="BM120" s="3"/>
      <c r="BN120" s="3"/>
      <c r="BO120" s="3"/>
      <c r="BP120" s="3"/>
      <c r="BQ120" s="3"/>
      <c r="BR120" s="3"/>
      <c r="BS120" s="3"/>
      <c r="BT120" s="3"/>
      <c r="BU120" s="3"/>
      <c r="BV120" s="3"/>
      <c r="BW120" s="3"/>
      <c r="BX120" s="3"/>
      <c r="BY120" s="3"/>
    </row>
    <row r="121" spans="2:77" outlineLevel="1">
      <c r="C121" s="158"/>
      <c r="D121" s="161" t="s">
        <v>197</v>
      </c>
      <c r="E121" s="145">
        <f>+E118*E$23</f>
        <v>0</v>
      </c>
      <c r="F121" s="145">
        <f>+F118*F$23</f>
        <v>0</v>
      </c>
      <c r="G121" s="145">
        <f>+G118*G$23</f>
        <v>0</v>
      </c>
      <c r="H121" s="145">
        <f t="shared" ref="H121" si="138">+H118*H$23</f>
        <v>0</v>
      </c>
      <c r="I121" s="145">
        <f>+I118*I$23</f>
        <v>0</v>
      </c>
      <c r="J121" s="145">
        <f>+J118*J$23</f>
        <v>0</v>
      </c>
      <c r="K121" s="145">
        <f>+K118*K$23</f>
        <v>0</v>
      </c>
      <c r="L121" s="145">
        <f t="shared" ref="L121:X121" si="139">+L118*L$23</f>
        <v>0</v>
      </c>
      <c r="M121" s="145">
        <f t="shared" si="139"/>
        <v>0</v>
      </c>
      <c r="N121" s="145">
        <f t="shared" si="139"/>
        <v>0</v>
      </c>
      <c r="O121" s="145">
        <f t="shared" si="139"/>
        <v>0</v>
      </c>
      <c r="P121" s="145">
        <f t="shared" si="139"/>
        <v>0</v>
      </c>
      <c r="Q121" s="145">
        <f t="shared" si="139"/>
        <v>0</v>
      </c>
      <c r="R121" s="145">
        <f t="shared" si="139"/>
        <v>0</v>
      </c>
      <c r="S121" s="145">
        <f t="shared" si="139"/>
        <v>0</v>
      </c>
      <c r="T121" s="145">
        <f t="shared" si="139"/>
        <v>0</v>
      </c>
      <c r="U121" s="145">
        <f t="shared" si="139"/>
        <v>0</v>
      </c>
      <c r="V121" s="145">
        <f t="shared" si="139"/>
        <v>0</v>
      </c>
      <c r="W121" s="145">
        <f t="shared" si="139"/>
        <v>0</v>
      </c>
      <c r="X121" s="145">
        <f t="shared" si="139"/>
        <v>0</v>
      </c>
      <c r="Y121" s="145">
        <f>+Y118*Y$23</f>
        <v>0</v>
      </c>
      <c r="Z121" s="145">
        <f t="shared" ref="Z121:AZ121" si="140">+Z118*Z$23</f>
        <v>0</v>
      </c>
      <c r="AA121" s="145">
        <f t="shared" si="140"/>
        <v>0</v>
      </c>
      <c r="AB121" s="145">
        <f t="shared" si="140"/>
        <v>0</v>
      </c>
      <c r="AC121" s="145">
        <f t="shared" si="140"/>
        <v>0</v>
      </c>
      <c r="AD121" s="145">
        <f t="shared" si="140"/>
        <v>0</v>
      </c>
      <c r="AE121" s="145">
        <f t="shared" si="140"/>
        <v>0</v>
      </c>
      <c r="AF121" s="145">
        <f t="shared" si="140"/>
        <v>0</v>
      </c>
      <c r="AG121" s="145">
        <f t="shared" si="140"/>
        <v>0</v>
      </c>
      <c r="AH121" s="145">
        <f t="shared" si="140"/>
        <v>0</v>
      </c>
      <c r="AI121" s="145">
        <f t="shared" si="140"/>
        <v>0</v>
      </c>
      <c r="AJ121" s="145">
        <f t="shared" si="140"/>
        <v>0</v>
      </c>
      <c r="AK121" s="145">
        <f t="shared" si="140"/>
        <v>0</v>
      </c>
      <c r="AL121" s="145">
        <f t="shared" si="140"/>
        <v>0</v>
      </c>
      <c r="AM121" s="145">
        <f t="shared" si="140"/>
        <v>0</v>
      </c>
      <c r="AN121" s="145">
        <f t="shared" si="140"/>
        <v>0</v>
      </c>
      <c r="AO121" s="145">
        <f t="shared" si="140"/>
        <v>0</v>
      </c>
      <c r="AP121" s="145">
        <f t="shared" si="140"/>
        <v>0</v>
      </c>
      <c r="AQ121" s="145">
        <f t="shared" si="140"/>
        <v>0</v>
      </c>
      <c r="AR121" s="145">
        <f t="shared" si="140"/>
        <v>0</v>
      </c>
      <c r="AS121" s="145">
        <f t="shared" si="140"/>
        <v>0</v>
      </c>
      <c r="AT121" s="145">
        <f t="shared" si="140"/>
        <v>0</v>
      </c>
      <c r="AU121" s="145">
        <f t="shared" si="140"/>
        <v>0</v>
      </c>
      <c r="AV121" s="145">
        <f t="shared" si="140"/>
        <v>0</v>
      </c>
      <c r="AW121" s="145">
        <f t="shared" si="140"/>
        <v>0</v>
      </c>
      <c r="AX121" s="145">
        <f t="shared" si="140"/>
        <v>0</v>
      </c>
      <c r="AY121" s="145">
        <f t="shared" si="140"/>
        <v>0</v>
      </c>
      <c r="AZ121" s="145">
        <f t="shared" si="140"/>
        <v>0</v>
      </c>
      <c r="BA121" s="145">
        <f>+BA118*BA$23</f>
        <v>0</v>
      </c>
      <c r="BB121" s="144">
        <f>SUM(E121:BA121)</f>
        <v>0</v>
      </c>
      <c r="BD121" s="3"/>
      <c r="BE121" s="3"/>
      <c r="BF121" s="3"/>
      <c r="BG121" s="3"/>
      <c r="BH121" s="3"/>
      <c r="BI121" s="3"/>
      <c r="BJ121" s="3"/>
      <c r="BK121" s="3"/>
      <c r="BL121" s="3"/>
      <c r="BM121" s="3"/>
      <c r="BN121" s="3"/>
      <c r="BO121" s="3"/>
      <c r="BP121" s="3"/>
      <c r="BQ121" s="3"/>
      <c r="BR121" s="3"/>
      <c r="BS121" s="3"/>
      <c r="BT121" s="3"/>
      <c r="BU121" s="3"/>
      <c r="BV121" s="3"/>
      <c r="BW121" s="3"/>
      <c r="BX121" s="3"/>
      <c r="BY121" s="3"/>
    </row>
    <row r="122" spans="2:77" outlineLevel="1">
      <c r="C122" s="163"/>
      <c r="D122" s="164" t="s">
        <v>193</v>
      </c>
      <c r="E122" s="148">
        <f t="shared" ref="E122:O122" si="141">+E120-E31</f>
        <v>0</v>
      </c>
      <c r="F122" s="148">
        <f t="shared" si="141"/>
        <v>0</v>
      </c>
      <c r="G122" s="148">
        <f t="shared" si="141"/>
        <v>0</v>
      </c>
      <c r="H122" s="148">
        <f t="shared" si="141"/>
        <v>0</v>
      </c>
      <c r="I122" s="148">
        <f t="shared" si="141"/>
        <v>0</v>
      </c>
      <c r="J122" s="148">
        <f t="shared" si="141"/>
        <v>0</v>
      </c>
      <c r="K122" s="148">
        <f t="shared" si="141"/>
        <v>0</v>
      </c>
      <c r="L122" s="148">
        <f t="shared" si="141"/>
        <v>0</v>
      </c>
      <c r="M122" s="148">
        <f t="shared" si="141"/>
        <v>0</v>
      </c>
      <c r="N122" s="148">
        <f t="shared" si="141"/>
        <v>0</v>
      </c>
      <c r="O122" s="148">
        <f t="shared" si="141"/>
        <v>0</v>
      </c>
      <c r="P122" s="148">
        <f t="shared" ref="P122:Y122" si="142">+P120-P31</f>
        <v>0</v>
      </c>
      <c r="Q122" s="148">
        <f t="shared" si="142"/>
        <v>0</v>
      </c>
      <c r="R122" s="148">
        <f t="shared" si="142"/>
        <v>0</v>
      </c>
      <c r="S122" s="148">
        <f t="shared" si="142"/>
        <v>0</v>
      </c>
      <c r="T122" s="148">
        <f t="shared" si="142"/>
        <v>0</v>
      </c>
      <c r="U122" s="148">
        <f t="shared" si="142"/>
        <v>0</v>
      </c>
      <c r="V122" s="148">
        <f t="shared" si="142"/>
        <v>0</v>
      </c>
      <c r="W122" s="148">
        <f t="shared" si="142"/>
        <v>0</v>
      </c>
      <c r="X122" s="148">
        <f t="shared" si="142"/>
        <v>0</v>
      </c>
      <c r="Y122" s="148">
        <f t="shared" si="142"/>
        <v>0</v>
      </c>
      <c r="Z122" s="148">
        <f t="shared" ref="Z122:AZ122" si="143">+Z120-Z31</f>
        <v>0</v>
      </c>
      <c r="AA122" s="148">
        <f t="shared" si="143"/>
        <v>0</v>
      </c>
      <c r="AB122" s="148">
        <f t="shared" si="143"/>
        <v>0</v>
      </c>
      <c r="AC122" s="148">
        <f t="shared" si="143"/>
        <v>0</v>
      </c>
      <c r="AD122" s="148">
        <f t="shared" si="143"/>
        <v>0</v>
      </c>
      <c r="AE122" s="148">
        <f t="shared" si="143"/>
        <v>0</v>
      </c>
      <c r="AF122" s="148">
        <f t="shared" si="143"/>
        <v>0</v>
      </c>
      <c r="AG122" s="148">
        <f t="shared" si="143"/>
        <v>0</v>
      </c>
      <c r="AH122" s="148">
        <f t="shared" si="143"/>
        <v>0</v>
      </c>
      <c r="AI122" s="148">
        <f t="shared" si="143"/>
        <v>0</v>
      </c>
      <c r="AJ122" s="148">
        <f t="shared" si="143"/>
        <v>0</v>
      </c>
      <c r="AK122" s="148">
        <f t="shared" si="143"/>
        <v>0</v>
      </c>
      <c r="AL122" s="148">
        <f t="shared" si="143"/>
        <v>0</v>
      </c>
      <c r="AM122" s="148">
        <f t="shared" si="143"/>
        <v>0</v>
      </c>
      <c r="AN122" s="148">
        <f t="shared" si="143"/>
        <v>0</v>
      </c>
      <c r="AO122" s="148">
        <f t="shared" si="143"/>
        <v>0</v>
      </c>
      <c r="AP122" s="148">
        <f t="shared" si="143"/>
        <v>0</v>
      </c>
      <c r="AQ122" s="148">
        <f t="shared" si="143"/>
        <v>0</v>
      </c>
      <c r="AR122" s="148">
        <f t="shared" si="143"/>
        <v>0</v>
      </c>
      <c r="AS122" s="148">
        <f t="shared" si="143"/>
        <v>0</v>
      </c>
      <c r="AT122" s="148">
        <f t="shared" si="143"/>
        <v>0</v>
      </c>
      <c r="AU122" s="148">
        <f t="shared" si="143"/>
        <v>0</v>
      </c>
      <c r="AV122" s="148">
        <f t="shared" si="143"/>
        <v>0</v>
      </c>
      <c r="AW122" s="148">
        <f t="shared" si="143"/>
        <v>0</v>
      </c>
      <c r="AX122" s="148">
        <f t="shared" si="143"/>
        <v>0</v>
      </c>
      <c r="AY122" s="148">
        <f t="shared" si="143"/>
        <v>0</v>
      </c>
      <c r="AZ122" s="148">
        <f t="shared" si="143"/>
        <v>0</v>
      </c>
      <c r="BA122" s="148">
        <f>+BA120-BA31</f>
        <v>0</v>
      </c>
      <c r="BB122" s="149">
        <f>+BB120-BB31</f>
        <v>0</v>
      </c>
      <c r="BD122" s="3"/>
      <c r="BE122" s="3"/>
      <c r="BF122" s="3"/>
      <c r="BG122" s="3"/>
      <c r="BH122" s="3"/>
      <c r="BI122" s="3"/>
      <c r="BJ122" s="3"/>
      <c r="BK122" s="3"/>
      <c r="BL122" s="3"/>
      <c r="BM122" s="3"/>
      <c r="BN122" s="3"/>
      <c r="BO122" s="3"/>
      <c r="BP122" s="3"/>
      <c r="BQ122" s="3"/>
      <c r="BR122" s="3"/>
      <c r="BS122" s="3"/>
      <c r="BT122" s="3"/>
      <c r="BU122" s="3"/>
      <c r="BV122" s="3"/>
      <c r="BW122" s="3"/>
      <c r="BX122" s="3"/>
      <c r="BY122" s="3"/>
    </row>
    <row r="123" spans="2:77">
      <c r="C123" s="154"/>
      <c r="D123" s="155"/>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D123" s="3"/>
      <c r="BE123" s="3"/>
      <c r="BF123" s="3"/>
      <c r="BG123" s="3"/>
      <c r="BH123" s="3"/>
      <c r="BI123" s="3"/>
      <c r="BJ123" s="3"/>
      <c r="BK123" s="3"/>
      <c r="BL123" s="3"/>
      <c r="BM123" s="3"/>
      <c r="BN123" s="3"/>
      <c r="BO123" s="3"/>
      <c r="BP123" s="3"/>
      <c r="BQ123" s="3"/>
      <c r="BR123" s="3"/>
      <c r="BS123" s="3"/>
      <c r="BT123" s="3"/>
      <c r="BU123" s="3"/>
      <c r="BV123" s="3"/>
      <c r="BW123" s="3"/>
      <c r="BX123" s="3"/>
      <c r="BY123" s="3"/>
    </row>
    <row r="124" spans="2:77">
      <c r="B124" s="60"/>
      <c r="C124" s="156">
        <f>+L7</f>
        <v>0</v>
      </c>
      <c r="D124" s="157" t="s">
        <v>198</v>
      </c>
      <c r="E124" s="141">
        <v>0</v>
      </c>
      <c r="F124" s="141">
        <v>1</v>
      </c>
      <c r="G124" s="141">
        <v>2</v>
      </c>
      <c r="H124" s="141">
        <v>3</v>
      </c>
      <c r="I124" s="141">
        <v>4</v>
      </c>
      <c r="J124" s="141">
        <v>5</v>
      </c>
      <c r="K124" s="141">
        <v>6</v>
      </c>
      <c r="L124" s="141">
        <v>7</v>
      </c>
      <c r="M124" s="141">
        <v>8</v>
      </c>
      <c r="N124" s="141">
        <v>9</v>
      </c>
      <c r="O124" s="141">
        <v>10</v>
      </c>
      <c r="P124" s="141">
        <v>11</v>
      </c>
      <c r="Q124" s="141">
        <v>12</v>
      </c>
      <c r="R124" s="141">
        <v>13</v>
      </c>
      <c r="S124" s="141">
        <v>14</v>
      </c>
      <c r="T124" s="141">
        <v>15</v>
      </c>
      <c r="U124" s="141">
        <v>16</v>
      </c>
      <c r="V124" s="141">
        <v>17</v>
      </c>
      <c r="W124" s="141">
        <v>18</v>
      </c>
      <c r="X124" s="141">
        <v>19</v>
      </c>
      <c r="Y124" s="141">
        <v>20</v>
      </c>
      <c r="Z124" s="141">
        <v>21</v>
      </c>
      <c r="AA124" s="141">
        <v>22</v>
      </c>
      <c r="AB124" s="141">
        <v>23</v>
      </c>
      <c r="AC124" s="141">
        <v>24</v>
      </c>
      <c r="AD124" s="141">
        <v>25</v>
      </c>
      <c r="AE124" s="141">
        <v>26</v>
      </c>
      <c r="AF124" s="141">
        <v>27</v>
      </c>
      <c r="AG124" s="141">
        <v>28</v>
      </c>
      <c r="AH124" s="141">
        <v>29</v>
      </c>
      <c r="AI124" s="141">
        <v>30</v>
      </c>
      <c r="AJ124" s="141">
        <v>31</v>
      </c>
      <c r="AK124" s="141">
        <v>32</v>
      </c>
      <c r="AL124" s="141">
        <v>33</v>
      </c>
      <c r="AM124" s="141">
        <v>34</v>
      </c>
      <c r="AN124" s="141">
        <v>35</v>
      </c>
      <c r="AO124" s="141">
        <v>36</v>
      </c>
      <c r="AP124" s="141">
        <v>37</v>
      </c>
      <c r="AQ124" s="141">
        <v>38</v>
      </c>
      <c r="AR124" s="141">
        <v>39</v>
      </c>
      <c r="AS124" s="141">
        <v>40</v>
      </c>
      <c r="AT124" s="141">
        <v>41</v>
      </c>
      <c r="AU124" s="141">
        <v>42</v>
      </c>
      <c r="AV124" s="141">
        <v>43</v>
      </c>
      <c r="AW124" s="141">
        <v>44</v>
      </c>
      <c r="AX124" s="141">
        <v>45</v>
      </c>
      <c r="AY124" s="141">
        <v>46</v>
      </c>
      <c r="AZ124" s="141">
        <v>47</v>
      </c>
      <c r="BA124" s="141">
        <v>48</v>
      </c>
      <c r="BB124" s="142"/>
      <c r="BD124" s="3"/>
      <c r="BE124" s="3"/>
      <c r="BF124" s="3"/>
      <c r="BG124" s="3"/>
      <c r="BH124" s="3"/>
      <c r="BI124" s="3"/>
      <c r="BJ124" s="3"/>
      <c r="BK124" s="3"/>
      <c r="BL124" s="3"/>
      <c r="BM124" s="3"/>
      <c r="BN124" s="3"/>
      <c r="BO124" s="3"/>
      <c r="BP124" s="3"/>
      <c r="BQ124" s="3"/>
      <c r="BR124" s="3"/>
      <c r="BS124" s="3"/>
      <c r="BT124" s="3"/>
      <c r="BU124" s="3"/>
      <c r="BV124" s="3"/>
      <c r="BW124" s="3"/>
      <c r="BX124" s="3"/>
      <c r="BY124" s="3"/>
    </row>
    <row r="125" spans="2:77" outlineLevel="1">
      <c r="B125" s="60" t="str">
        <f>CONCATENATE($C$124,C125)</f>
        <v>0Investeringskost 1</v>
      </c>
      <c r="C125" s="158" t="str">
        <f t="shared" ref="C125:D132" si="144">+C37</f>
        <v>Investeringskost 1</v>
      </c>
      <c r="D125" s="159" t="str">
        <f t="shared" si="144"/>
        <v>&lt;navn på investeringskostnad&gt;</v>
      </c>
      <c r="E125" s="145">
        <f>+L9</f>
        <v>0</v>
      </c>
      <c r="F125" s="145"/>
      <c r="G125" s="111"/>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4">
        <f t="shared" ref="BB125:BB134" si="145">SUM(E125:BA125)</f>
        <v>0</v>
      </c>
      <c r="BD125" s="3"/>
      <c r="BE125" s="3"/>
      <c r="BF125" s="3"/>
      <c r="BG125" s="3"/>
      <c r="BH125" s="3"/>
      <c r="BI125" s="3"/>
      <c r="BJ125" s="3"/>
      <c r="BK125" s="3"/>
      <c r="BL125" s="3"/>
      <c r="BM125" s="3"/>
      <c r="BN125" s="3"/>
      <c r="BO125" s="3"/>
      <c r="BP125" s="3"/>
      <c r="BQ125" s="3"/>
      <c r="BR125" s="3"/>
      <c r="BS125" s="3"/>
      <c r="BT125" s="3"/>
      <c r="BU125" s="3"/>
      <c r="BV125" s="3"/>
      <c r="BW125" s="3"/>
      <c r="BX125" s="3"/>
      <c r="BY125" s="3"/>
    </row>
    <row r="126" spans="2:77" outlineLevel="1">
      <c r="B126" s="60" t="str">
        <f t="shared" ref="B126:B133" si="146">CONCATENATE($C$124,C126)</f>
        <v>0Investeringskost 2</v>
      </c>
      <c r="C126" s="158" t="str">
        <f t="shared" si="144"/>
        <v>Investeringskost 2</v>
      </c>
      <c r="D126" s="159">
        <f t="shared" si="144"/>
        <v>0</v>
      </c>
      <c r="E126" s="145">
        <f>+L10</f>
        <v>0</v>
      </c>
      <c r="F126" s="145"/>
      <c r="G126" s="111"/>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4">
        <f t="shared" si="145"/>
        <v>0</v>
      </c>
      <c r="BD126" s="3"/>
      <c r="BE126" s="3"/>
      <c r="BF126" s="3"/>
      <c r="BG126" s="3"/>
      <c r="BH126" s="3"/>
      <c r="BI126" s="3"/>
      <c r="BJ126" s="3"/>
      <c r="BK126" s="3"/>
      <c r="BL126" s="3"/>
      <c r="BM126" s="3"/>
      <c r="BN126" s="3"/>
      <c r="BO126" s="3"/>
      <c r="BP126" s="3"/>
      <c r="BQ126" s="3"/>
      <c r="BR126" s="3"/>
      <c r="BS126" s="3"/>
      <c r="BT126" s="3"/>
      <c r="BU126" s="3"/>
      <c r="BV126" s="3"/>
      <c r="BW126" s="3"/>
      <c r="BX126" s="3"/>
      <c r="BY126" s="3"/>
    </row>
    <row r="127" spans="2:77" outlineLevel="1">
      <c r="B127" s="2" t="str">
        <f t="shared" si="146"/>
        <v>0Investeringskost 3</v>
      </c>
      <c r="C127" s="158" t="str">
        <f t="shared" si="144"/>
        <v>Investeringskost 3</v>
      </c>
      <c r="D127" s="159">
        <f t="shared" si="144"/>
        <v>0</v>
      </c>
      <c r="E127" s="145">
        <f>+L11</f>
        <v>0</v>
      </c>
      <c r="F127" s="145"/>
      <c r="G127" s="111"/>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4">
        <f t="shared" si="145"/>
        <v>0</v>
      </c>
      <c r="BD127" s="3"/>
      <c r="BE127" s="3"/>
      <c r="BF127" s="3"/>
      <c r="BG127" s="3"/>
      <c r="BH127" s="3"/>
      <c r="BI127" s="3"/>
      <c r="BJ127" s="3"/>
      <c r="BK127" s="3"/>
      <c r="BL127" s="3"/>
      <c r="BM127" s="3"/>
      <c r="BN127" s="3"/>
      <c r="BO127" s="3"/>
      <c r="BP127" s="3"/>
      <c r="BQ127" s="3"/>
      <c r="BR127" s="3"/>
      <c r="BS127" s="3"/>
      <c r="BT127" s="3"/>
      <c r="BU127" s="3"/>
      <c r="BV127" s="3"/>
      <c r="BW127" s="3"/>
      <c r="BX127" s="3"/>
      <c r="BY127" s="3"/>
    </row>
    <row r="128" spans="2:77" outlineLevel="1">
      <c r="B128" s="2" t="str">
        <f t="shared" si="146"/>
        <v>0Driftsutgift 1 (per måned)</v>
      </c>
      <c r="C128" s="158" t="str">
        <f t="shared" si="144"/>
        <v>Driftsutgift 1 (per måned)</v>
      </c>
      <c r="D128" s="159" t="str">
        <f t="shared" si="144"/>
        <v>&lt;navn på driftsutgift&gt;</v>
      </c>
      <c r="E128" s="145"/>
      <c r="F128" s="91">
        <f t="shared" ref="F128:BA128" si="147">IF(F$25&lt;=Levetid,$L14*(1+Justert_prisstigning)^F$25,)</f>
        <v>0</v>
      </c>
      <c r="G128" s="91">
        <f t="shared" si="147"/>
        <v>0</v>
      </c>
      <c r="H128" s="91">
        <f t="shared" si="147"/>
        <v>0</v>
      </c>
      <c r="I128" s="91">
        <f t="shared" si="147"/>
        <v>0</v>
      </c>
      <c r="J128" s="91">
        <f t="shared" si="147"/>
        <v>0</v>
      </c>
      <c r="K128" s="91">
        <f t="shared" si="147"/>
        <v>0</v>
      </c>
      <c r="L128" s="91">
        <f t="shared" si="147"/>
        <v>0</v>
      </c>
      <c r="M128" s="91">
        <f t="shared" si="147"/>
        <v>0</v>
      </c>
      <c r="N128" s="91">
        <f t="shared" si="147"/>
        <v>0</v>
      </c>
      <c r="O128" s="91">
        <f t="shared" si="147"/>
        <v>0</v>
      </c>
      <c r="P128" s="91">
        <f t="shared" si="147"/>
        <v>0</v>
      </c>
      <c r="Q128" s="91">
        <f t="shared" si="147"/>
        <v>0</v>
      </c>
      <c r="R128" s="91">
        <f t="shared" si="147"/>
        <v>0</v>
      </c>
      <c r="S128" s="91">
        <f t="shared" si="147"/>
        <v>0</v>
      </c>
      <c r="T128" s="91">
        <f t="shared" si="147"/>
        <v>0</v>
      </c>
      <c r="U128" s="91">
        <f t="shared" si="147"/>
        <v>0</v>
      </c>
      <c r="V128" s="91">
        <f t="shared" si="147"/>
        <v>0</v>
      </c>
      <c r="W128" s="91">
        <f t="shared" si="147"/>
        <v>0</v>
      </c>
      <c r="X128" s="91">
        <f t="shared" si="147"/>
        <v>0</v>
      </c>
      <c r="Y128" s="91">
        <f t="shared" si="147"/>
        <v>0</v>
      </c>
      <c r="Z128" s="91">
        <f t="shared" si="147"/>
        <v>0</v>
      </c>
      <c r="AA128" s="91">
        <f t="shared" si="147"/>
        <v>0</v>
      </c>
      <c r="AB128" s="91">
        <f t="shared" si="147"/>
        <v>0</v>
      </c>
      <c r="AC128" s="91">
        <f t="shared" si="147"/>
        <v>0</v>
      </c>
      <c r="AD128" s="91">
        <f t="shared" si="147"/>
        <v>0</v>
      </c>
      <c r="AE128" s="91">
        <f t="shared" si="147"/>
        <v>0</v>
      </c>
      <c r="AF128" s="91">
        <f t="shared" si="147"/>
        <v>0</v>
      </c>
      <c r="AG128" s="91">
        <f t="shared" si="147"/>
        <v>0</v>
      </c>
      <c r="AH128" s="91">
        <f t="shared" si="147"/>
        <v>0</v>
      </c>
      <c r="AI128" s="91">
        <f t="shared" si="147"/>
        <v>0</v>
      </c>
      <c r="AJ128" s="91">
        <f t="shared" si="147"/>
        <v>0</v>
      </c>
      <c r="AK128" s="91">
        <f t="shared" si="147"/>
        <v>0</v>
      </c>
      <c r="AL128" s="91">
        <f t="shared" si="147"/>
        <v>0</v>
      </c>
      <c r="AM128" s="91">
        <f t="shared" si="147"/>
        <v>0</v>
      </c>
      <c r="AN128" s="91">
        <f t="shared" si="147"/>
        <v>0</v>
      </c>
      <c r="AO128" s="91">
        <f t="shared" si="147"/>
        <v>0</v>
      </c>
      <c r="AP128" s="91">
        <f t="shared" si="147"/>
        <v>0</v>
      </c>
      <c r="AQ128" s="91">
        <f t="shared" si="147"/>
        <v>0</v>
      </c>
      <c r="AR128" s="91">
        <f t="shared" si="147"/>
        <v>0</v>
      </c>
      <c r="AS128" s="91">
        <f t="shared" si="147"/>
        <v>0</v>
      </c>
      <c r="AT128" s="91">
        <f t="shared" si="147"/>
        <v>0</v>
      </c>
      <c r="AU128" s="91">
        <f t="shared" si="147"/>
        <v>0</v>
      </c>
      <c r="AV128" s="91">
        <f t="shared" si="147"/>
        <v>0</v>
      </c>
      <c r="AW128" s="91">
        <f t="shared" si="147"/>
        <v>0</v>
      </c>
      <c r="AX128" s="91">
        <f t="shared" si="147"/>
        <v>0</v>
      </c>
      <c r="AY128" s="91">
        <f t="shared" si="147"/>
        <v>0</v>
      </c>
      <c r="AZ128" s="91">
        <f t="shared" si="147"/>
        <v>0</v>
      </c>
      <c r="BA128" s="91">
        <f t="shared" si="147"/>
        <v>0</v>
      </c>
      <c r="BB128" s="144">
        <f t="shared" si="145"/>
        <v>0</v>
      </c>
      <c r="BD128" s="3"/>
      <c r="BE128" s="3"/>
      <c r="BF128" s="3"/>
      <c r="BG128" s="3"/>
      <c r="BH128" s="3"/>
      <c r="BI128" s="3"/>
      <c r="BJ128" s="3"/>
      <c r="BK128" s="3"/>
      <c r="BL128" s="3"/>
      <c r="BM128" s="3"/>
      <c r="BN128" s="3"/>
      <c r="BO128" s="3"/>
      <c r="BP128" s="3"/>
      <c r="BQ128" s="3"/>
      <c r="BR128" s="3"/>
      <c r="BS128" s="3"/>
      <c r="BT128" s="3"/>
      <c r="BU128" s="3"/>
      <c r="BV128" s="3"/>
      <c r="BW128" s="3"/>
      <c r="BX128" s="3"/>
      <c r="BY128" s="3"/>
    </row>
    <row r="129" spans="2:77" outlineLevel="1">
      <c r="B129" s="2" t="str">
        <f t="shared" si="146"/>
        <v>0Driftsutgift 2 (per måned)</v>
      </c>
      <c r="C129" s="158" t="str">
        <f t="shared" si="144"/>
        <v>Driftsutgift 2 (per måned)</v>
      </c>
      <c r="D129" s="159">
        <f t="shared" si="144"/>
        <v>0</v>
      </c>
      <c r="E129" s="145"/>
      <c r="F129" s="91">
        <f t="shared" ref="F129:BA129" si="148">IF(F$25&lt;=Levetid,$L15*(1+Justert_prisstigning)^F$25,)</f>
        <v>0</v>
      </c>
      <c r="G129" s="91">
        <f t="shared" si="148"/>
        <v>0</v>
      </c>
      <c r="H129" s="91">
        <f t="shared" si="148"/>
        <v>0</v>
      </c>
      <c r="I129" s="91">
        <f t="shared" si="148"/>
        <v>0</v>
      </c>
      <c r="J129" s="91">
        <f t="shared" si="148"/>
        <v>0</v>
      </c>
      <c r="K129" s="91">
        <f t="shared" si="148"/>
        <v>0</v>
      </c>
      <c r="L129" s="91">
        <f t="shared" si="148"/>
        <v>0</v>
      </c>
      <c r="M129" s="91">
        <f t="shared" si="148"/>
        <v>0</v>
      </c>
      <c r="N129" s="91">
        <f t="shared" si="148"/>
        <v>0</v>
      </c>
      <c r="O129" s="91">
        <f t="shared" si="148"/>
        <v>0</v>
      </c>
      <c r="P129" s="91">
        <f t="shared" si="148"/>
        <v>0</v>
      </c>
      <c r="Q129" s="91">
        <f t="shared" si="148"/>
        <v>0</v>
      </c>
      <c r="R129" s="91">
        <f t="shared" si="148"/>
        <v>0</v>
      </c>
      <c r="S129" s="91">
        <f t="shared" si="148"/>
        <v>0</v>
      </c>
      <c r="T129" s="91">
        <f t="shared" si="148"/>
        <v>0</v>
      </c>
      <c r="U129" s="91">
        <f t="shared" si="148"/>
        <v>0</v>
      </c>
      <c r="V129" s="91">
        <f t="shared" si="148"/>
        <v>0</v>
      </c>
      <c r="W129" s="91">
        <f t="shared" si="148"/>
        <v>0</v>
      </c>
      <c r="X129" s="91">
        <f t="shared" si="148"/>
        <v>0</v>
      </c>
      <c r="Y129" s="91">
        <f t="shared" si="148"/>
        <v>0</v>
      </c>
      <c r="Z129" s="91">
        <f t="shared" si="148"/>
        <v>0</v>
      </c>
      <c r="AA129" s="91">
        <f t="shared" si="148"/>
        <v>0</v>
      </c>
      <c r="AB129" s="91">
        <f t="shared" si="148"/>
        <v>0</v>
      </c>
      <c r="AC129" s="91">
        <f t="shared" si="148"/>
        <v>0</v>
      </c>
      <c r="AD129" s="91">
        <f t="shared" si="148"/>
        <v>0</v>
      </c>
      <c r="AE129" s="91">
        <f t="shared" si="148"/>
        <v>0</v>
      </c>
      <c r="AF129" s="91">
        <f t="shared" si="148"/>
        <v>0</v>
      </c>
      <c r="AG129" s="91">
        <f t="shared" si="148"/>
        <v>0</v>
      </c>
      <c r="AH129" s="91">
        <f t="shared" si="148"/>
        <v>0</v>
      </c>
      <c r="AI129" s="91">
        <f t="shared" si="148"/>
        <v>0</v>
      </c>
      <c r="AJ129" s="91">
        <f t="shared" si="148"/>
        <v>0</v>
      </c>
      <c r="AK129" s="91">
        <f t="shared" si="148"/>
        <v>0</v>
      </c>
      <c r="AL129" s="91">
        <f t="shared" si="148"/>
        <v>0</v>
      </c>
      <c r="AM129" s="91">
        <f t="shared" si="148"/>
        <v>0</v>
      </c>
      <c r="AN129" s="91">
        <f t="shared" si="148"/>
        <v>0</v>
      </c>
      <c r="AO129" s="91">
        <f t="shared" si="148"/>
        <v>0</v>
      </c>
      <c r="AP129" s="91">
        <f t="shared" si="148"/>
        <v>0</v>
      </c>
      <c r="AQ129" s="91">
        <f t="shared" si="148"/>
        <v>0</v>
      </c>
      <c r="AR129" s="91">
        <f t="shared" si="148"/>
        <v>0</v>
      </c>
      <c r="AS129" s="91">
        <f t="shared" si="148"/>
        <v>0</v>
      </c>
      <c r="AT129" s="91">
        <f t="shared" si="148"/>
        <v>0</v>
      </c>
      <c r="AU129" s="91">
        <f t="shared" si="148"/>
        <v>0</v>
      </c>
      <c r="AV129" s="91">
        <f t="shared" si="148"/>
        <v>0</v>
      </c>
      <c r="AW129" s="91">
        <f t="shared" si="148"/>
        <v>0</v>
      </c>
      <c r="AX129" s="91">
        <f t="shared" si="148"/>
        <v>0</v>
      </c>
      <c r="AY129" s="91">
        <f t="shared" si="148"/>
        <v>0</v>
      </c>
      <c r="AZ129" s="91">
        <f t="shared" si="148"/>
        <v>0</v>
      </c>
      <c r="BA129" s="91">
        <f t="shared" si="148"/>
        <v>0</v>
      </c>
      <c r="BB129" s="144">
        <f t="shared" si="145"/>
        <v>0</v>
      </c>
      <c r="BD129" s="3"/>
      <c r="BE129" s="3"/>
      <c r="BF129" s="3"/>
      <c r="BG129" s="3"/>
      <c r="BH129" s="3"/>
      <c r="BI129" s="3"/>
      <c r="BJ129" s="3"/>
      <c r="BK129" s="3"/>
      <c r="BL129" s="3"/>
      <c r="BM129" s="3"/>
      <c r="BN129" s="3"/>
      <c r="BO129" s="3"/>
      <c r="BP129" s="3"/>
      <c r="BQ129" s="3"/>
      <c r="BR129" s="3"/>
      <c r="BS129" s="3"/>
      <c r="BT129" s="3"/>
      <c r="BU129" s="3"/>
      <c r="BV129" s="3"/>
      <c r="BW129" s="3"/>
      <c r="BX129" s="3"/>
      <c r="BY129" s="3"/>
    </row>
    <row r="130" spans="2:77" outlineLevel="1">
      <c r="B130" s="2" t="str">
        <f t="shared" si="146"/>
        <v>0Driftsutgift 3 (per måned)</v>
      </c>
      <c r="C130" s="158" t="str">
        <f t="shared" si="144"/>
        <v>Driftsutgift 3 (per måned)</v>
      </c>
      <c r="D130" s="159">
        <f t="shared" si="144"/>
        <v>0</v>
      </c>
      <c r="E130" s="145"/>
      <c r="F130" s="91">
        <f t="shared" ref="F130:BA130" si="149">IF(F$25&lt;=Levetid,$L16*(1+Justert_prisstigning)^F$25,)</f>
        <v>0</v>
      </c>
      <c r="G130" s="91">
        <f t="shared" si="149"/>
        <v>0</v>
      </c>
      <c r="H130" s="91">
        <f t="shared" si="149"/>
        <v>0</v>
      </c>
      <c r="I130" s="91">
        <f t="shared" si="149"/>
        <v>0</v>
      </c>
      <c r="J130" s="91">
        <f t="shared" si="149"/>
        <v>0</v>
      </c>
      <c r="K130" s="91">
        <f t="shared" si="149"/>
        <v>0</v>
      </c>
      <c r="L130" s="91">
        <f t="shared" si="149"/>
        <v>0</v>
      </c>
      <c r="M130" s="91">
        <f t="shared" si="149"/>
        <v>0</v>
      </c>
      <c r="N130" s="91">
        <f t="shared" si="149"/>
        <v>0</v>
      </c>
      <c r="O130" s="91">
        <f t="shared" si="149"/>
        <v>0</v>
      </c>
      <c r="P130" s="91">
        <f t="shared" si="149"/>
        <v>0</v>
      </c>
      <c r="Q130" s="91">
        <f t="shared" si="149"/>
        <v>0</v>
      </c>
      <c r="R130" s="91">
        <f t="shared" si="149"/>
        <v>0</v>
      </c>
      <c r="S130" s="91">
        <f t="shared" si="149"/>
        <v>0</v>
      </c>
      <c r="T130" s="91">
        <f t="shared" si="149"/>
        <v>0</v>
      </c>
      <c r="U130" s="91">
        <f t="shared" si="149"/>
        <v>0</v>
      </c>
      <c r="V130" s="91">
        <f t="shared" si="149"/>
        <v>0</v>
      </c>
      <c r="W130" s="91">
        <f t="shared" si="149"/>
        <v>0</v>
      </c>
      <c r="X130" s="91">
        <f t="shared" si="149"/>
        <v>0</v>
      </c>
      <c r="Y130" s="91">
        <f t="shared" si="149"/>
        <v>0</v>
      </c>
      <c r="Z130" s="91">
        <f t="shared" si="149"/>
        <v>0</v>
      </c>
      <c r="AA130" s="91">
        <f t="shared" si="149"/>
        <v>0</v>
      </c>
      <c r="AB130" s="91">
        <f t="shared" si="149"/>
        <v>0</v>
      </c>
      <c r="AC130" s="91">
        <f t="shared" si="149"/>
        <v>0</v>
      </c>
      <c r="AD130" s="91">
        <f t="shared" si="149"/>
        <v>0</v>
      </c>
      <c r="AE130" s="91">
        <f t="shared" si="149"/>
        <v>0</v>
      </c>
      <c r="AF130" s="91">
        <f t="shared" si="149"/>
        <v>0</v>
      </c>
      <c r="AG130" s="91">
        <f t="shared" si="149"/>
        <v>0</v>
      </c>
      <c r="AH130" s="91">
        <f t="shared" si="149"/>
        <v>0</v>
      </c>
      <c r="AI130" s="91">
        <f t="shared" si="149"/>
        <v>0</v>
      </c>
      <c r="AJ130" s="91">
        <f t="shared" si="149"/>
        <v>0</v>
      </c>
      <c r="AK130" s="91">
        <f t="shared" si="149"/>
        <v>0</v>
      </c>
      <c r="AL130" s="91">
        <f t="shared" si="149"/>
        <v>0</v>
      </c>
      <c r="AM130" s="91">
        <f t="shared" si="149"/>
        <v>0</v>
      </c>
      <c r="AN130" s="91">
        <f t="shared" si="149"/>
        <v>0</v>
      </c>
      <c r="AO130" s="91">
        <f t="shared" si="149"/>
        <v>0</v>
      </c>
      <c r="AP130" s="91">
        <f t="shared" si="149"/>
        <v>0</v>
      </c>
      <c r="AQ130" s="91">
        <f t="shared" si="149"/>
        <v>0</v>
      </c>
      <c r="AR130" s="91">
        <f t="shared" si="149"/>
        <v>0</v>
      </c>
      <c r="AS130" s="91">
        <f t="shared" si="149"/>
        <v>0</v>
      </c>
      <c r="AT130" s="91">
        <f t="shared" si="149"/>
        <v>0</v>
      </c>
      <c r="AU130" s="91">
        <f t="shared" si="149"/>
        <v>0</v>
      </c>
      <c r="AV130" s="91">
        <f t="shared" si="149"/>
        <v>0</v>
      </c>
      <c r="AW130" s="91">
        <f t="shared" si="149"/>
        <v>0</v>
      </c>
      <c r="AX130" s="91">
        <f t="shared" si="149"/>
        <v>0</v>
      </c>
      <c r="AY130" s="91">
        <f t="shared" si="149"/>
        <v>0</v>
      </c>
      <c r="AZ130" s="91">
        <f t="shared" si="149"/>
        <v>0</v>
      </c>
      <c r="BA130" s="91">
        <f t="shared" si="149"/>
        <v>0</v>
      </c>
      <c r="BB130" s="144">
        <f t="shared" si="145"/>
        <v>0</v>
      </c>
      <c r="BD130" s="3"/>
      <c r="BE130" s="3"/>
      <c r="BF130" s="3"/>
      <c r="BG130" s="3"/>
      <c r="BH130" s="3"/>
      <c r="BI130" s="3"/>
      <c r="BJ130" s="3"/>
      <c r="BK130" s="3"/>
      <c r="BL130" s="3"/>
      <c r="BM130" s="3"/>
      <c r="BN130" s="3"/>
      <c r="BO130" s="3"/>
      <c r="BP130" s="3"/>
      <c r="BQ130" s="3"/>
      <c r="BR130" s="3"/>
      <c r="BS130" s="3"/>
      <c r="BT130" s="3"/>
      <c r="BU130" s="3"/>
      <c r="BV130" s="3"/>
      <c r="BW130" s="3"/>
      <c r="BX130" s="3"/>
      <c r="BY130" s="3"/>
    </row>
    <row r="131" spans="2:77" outlineLevel="1">
      <c r="B131" s="2" t="str">
        <f t="shared" si="146"/>
        <v>0Driftsutgift 4 (per måned)</v>
      </c>
      <c r="C131" s="158" t="str">
        <f t="shared" si="144"/>
        <v>Driftsutgift 4 (per måned)</v>
      </c>
      <c r="D131" s="159">
        <f t="shared" si="144"/>
        <v>0</v>
      </c>
      <c r="E131" s="145"/>
      <c r="F131" s="91">
        <f t="shared" ref="F131:BA131" si="150">IF(F$25&lt;=Levetid,$L17*(1+Justert_prisstigning)^F$25,)</f>
        <v>0</v>
      </c>
      <c r="G131" s="91">
        <f t="shared" si="150"/>
        <v>0</v>
      </c>
      <c r="H131" s="91">
        <f t="shared" si="150"/>
        <v>0</v>
      </c>
      <c r="I131" s="91">
        <f t="shared" si="150"/>
        <v>0</v>
      </c>
      <c r="J131" s="91">
        <f t="shared" si="150"/>
        <v>0</v>
      </c>
      <c r="K131" s="91">
        <f t="shared" si="150"/>
        <v>0</v>
      </c>
      <c r="L131" s="91">
        <f t="shared" si="150"/>
        <v>0</v>
      </c>
      <c r="M131" s="91">
        <f t="shared" si="150"/>
        <v>0</v>
      </c>
      <c r="N131" s="91">
        <f t="shared" si="150"/>
        <v>0</v>
      </c>
      <c r="O131" s="91">
        <f t="shared" si="150"/>
        <v>0</v>
      </c>
      <c r="P131" s="91">
        <f t="shared" si="150"/>
        <v>0</v>
      </c>
      <c r="Q131" s="91">
        <f t="shared" si="150"/>
        <v>0</v>
      </c>
      <c r="R131" s="91">
        <f t="shared" si="150"/>
        <v>0</v>
      </c>
      <c r="S131" s="91">
        <f t="shared" si="150"/>
        <v>0</v>
      </c>
      <c r="T131" s="91">
        <f t="shared" si="150"/>
        <v>0</v>
      </c>
      <c r="U131" s="91">
        <f t="shared" si="150"/>
        <v>0</v>
      </c>
      <c r="V131" s="91">
        <f t="shared" si="150"/>
        <v>0</v>
      </c>
      <c r="W131" s="91">
        <f t="shared" si="150"/>
        <v>0</v>
      </c>
      <c r="X131" s="91">
        <f t="shared" si="150"/>
        <v>0</v>
      </c>
      <c r="Y131" s="91">
        <f t="shared" si="150"/>
        <v>0</v>
      </c>
      <c r="Z131" s="91">
        <f t="shared" si="150"/>
        <v>0</v>
      </c>
      <c r="AA131" s="91">
        <f t="shared" si="150"/>
        <v>0</v>
      </c>
      <c r="AB131" s="91">
        <f t="shared" si="150"/>
        <v>0</v>
      </c>
      <c r="AC131" s="91">
        <f t="shared" si="150"/>
        <v>0</v>
      </c>
      <c r="AD131" s="91">
        <f t="shared" si="150"/>
        <v>0</v>
      </c>
      <c r="AE131" s="91">
        <f t="shared" si="150"/>
        <v>0</v>
      </c>
      <c r="AF131" s="91">
        <f t="shared" si="150"/>
        <v>0</v>
      </c>
      <c r="AG131" s="91">
        <f t="shared" si="150"/>
        <v>0</v>
      </c>
      <c r="AH131" s="91">
        <f t="shared" si="150"/>
        <v>0</v>
      </c>
      <c r="AI131" s="91">
        <f t="shared" si="150"/>
        <v>0</v>
      </c>
      <c r="AJ131" s="91">
        <f t="shared" si="150"/>
        <v>0</v>
      </c>
      <c r="AK131" s="91">
        <f t="shared" si="150"/>
        <v>0</v>
      </c>
      <c r="AL131" s="91">
        <f t="shared" si="150"/>
        <v>0</v>
      </c>
      <c r="AM131" s="91">
        <f t="shared" si="150"/>
        <v>0</v>
      </c>
      <c r="AN131" s="91">
        <f t="shared" si="150"/>
        <v>0</v>
      </c>
      <c r="AO131" s="91">
        <f t="shared" si="150"/>
        <v>0</v>
      </c>
      <c r="AP131" s="91">
        <f t="shared" si="150"/>
        <v>0</v>
      </c>
      <c r="AQ131" s="91">
        <f t="shared" si="150"/>
        <v>0</v>
      </c>
      <c r="AR131" s="91">
        <f t="shared" si="150"/>
        <v>0</v>
      </c>
      <c r="AS131" s="91">
        <f t="shared" si="150"/>
        <v>0</v>
      </c>
      <c r="AT131" s="91">
        <f t="shared" si="150"/>
        <v>0</v>
      </c>
      <c r="AU131" s="91">
        <f t="shared" si="150"/>
        <v>0</v>
      </c>
      <c r="AV131" s="91">
        <f t="shared" si="150"/>
        <v>0</v>
      </c>
      <c r="AW131" s="91">
        <f t="shared" si="150"/>
        <v>0</v>
      </c>
      <c r="AX131" s="91">
        <f t="shared" si="150"/>
        <v>0</v>
      </c>
      <c r="AY131" s="91">
        <f t="shared" si="150"/>
        <v>0</v>
      </c>
      <c r="AZ131" s="91">
        <f t="shared" si="150"/>
        <v>0</v>
      </c>
      <c r="BA131" s="91">
        <f t="shared" si="150"/>
        <v>0</v>
      </c>
      <c r="BB131" s="144">
        <f t="shared" si="145"/>
        <v>0</v>
      </c>
      <c r="BD131" s="3"/>
      <c r="BE131" s="3"/>
      <c r="BF131" s="3"/>
      <c r="BG131" s="3"/>
      <c r="BH131" s="3"/>
      <c r="BI131" s="3"/>
      <c r="BJ131" s="3"/>
      <c r="BK131" s="3"/>
      <c r="BL131" s="3"/>
      <c r="BM131" s="3"/>
      <c r="BN131" s="3"/>
      <c r="BO131" s="3"/>
      <c r="BP131" s="3"/>
      <c r="BQ131" s="3"/>
      <c r="BR131" s="3"/>
      <c r="BS131" s="3"/>
      <c r="BT131" s="3"/>
      <c r="BU131" s="3"/>
      <c r="BV131" s="3"/>
      <c r="BW131" s="3"/>
      <c r="BX131" s="3"/>
      <c r="BY131" s="3"/>
    </row>
    <row r="132" spans="2:77" outlineLevel="1">
      <c r="B132" s="2" t="str">
        <f t="shared" si="146"/>
        <v>0Driftsutgift 5 (per måned)</v>
      </c>
      <c r="C132" s="158" t="str">
        <f t="shared" si="144"/>
        <v>Driftsutgift 5 (per måned)</v>
      </c>
      <c r="D132" s="159">
        <f t="shared" si="144"/>
        <v>0</v>
      </c>
      <c r="E132" s="145"/>
      <c r="F132" s="91">
        <f t="shared" ref="F132:BA132" si="151">IF(F$25&lt;=Levetid,$L18*(1+Justert_prisstigning)^F$25,)</f>
        <v>0</v>
      </c>
      <c r="G132" s="91">
        <f t="shared" si="151"/>
        <v>0</v>
      </c>
      <c r="H132" s="91">
        <f t="shared" si="151"/>
        <v>0</v>
      </c>
      <c r="I132" s="91">
        <f t="shared" si="151"/>
        <v>0</v>
      </c>
      <c r="J132" s="91">
        <f t="shared" si="151"/>
        <v>0</v>
      </c>
      <c r="K132" s="91">
        <f t="shared" si="151"/>
        <v>0</v>
      </c>
      <c r="L132" s="91">
        <f t="shared" si="151"/>
        <v>0</v>
      </c>
      <c r="M132" s="91">
        <f t="shared" si="151"/>
        <v>0</v>
      </c>
      <c r="N132" s="91">
        <f t="shared" si="151"/>
        <v>0</v>
      </c>
      <c r="O132" s="91">
        <f t="shared" si="151"/>
        <v>0</v>
      </c>
      <c r="P132" s="91">
        <f t="shared" si="151"/>
        <v>0</v>
      </c>
      <c r="Q132" s="91">
        <f t="shared" si="151"/>
        <v>0</v>
      </c>
      <c r="R132" s="91">
        <f t="shared" si="151"/>
        <v>0</v>
      </c>
      <c r="S132" s="91">
        <f t="shared" si="151"/>
        <v>0</v>
      </c>
      <c r="T132" s="91">
        <f t="shared" si="151"/>
        <v>0</v>
      </c>
      <c r="U132" s="91">
        <f t="shared" si="151"/>
        <v>0</v>
      </c>
      <c r="V132" s="91">
        <f t="shared" si="151"/>
        <v>0</v>
      </c>
      <c r="W132" s="91">
        <f t="shared" si="151"/>
        <v>0</v>
      </c>
      <c r="X132" s="91">
        <f t="shared" si="151"/>
        <v>0</v>
      </c>
      <c r="Y132" s="91">
        <f t="shared" si="151"/>
        <v>0</v>
      </c>
      <c r="Z132" s="91">
        <f t="shared" si="151"/>
        <v>0</v>
      </c>
      <c r="AA132" s="91">
        <f t="shared" si="151"/>
        <v>0</v>
      </c>
      <c r="AB132" s="91">
        <f t="shared" si="151"/>
        <v>0</v>
      </c>
      <c r="AC132" s="91">
        <f t="shared" si="151"/>
        <v>0</v>
      </c>
      <c r="AD132" s="91">
        <f t="shared" si="151"/>
        <v>0</v>
      </c>
      <c r="AE132" s="91">
        <f t="shared" si="151"/>
        <v>0</v>
      </c>
      <c r="AF132" s="91">
        <f t="shared" si="151"/>
        <v>0</v>
      </c>
      <c r="AG132" s="91">
        <f t="shared" si="151"/>
        <v>0</v>
      </c>
      <c r="AH132" s="91">
        <f t="shared" si="151"/>
        <v>0</v>
      </c>
      <c r="AI132" s="91">
        <f t="shared" si="151"/>
        <v>0</v>
      </c>
      <c r="AJ132" s="91">
        <f t="shared" si="151"/>
        <v>0</v>
      </c>
      <c r="AK132" s="91">
        <f t="shared" si="151"/>
        <v>0</v>
      </c>
      <c r="AL132" s="91">
        <f t="shared" si="151"/>
        <v>0</v>
      </c>
      <c r="AM132" s="91">
        <f t="shared" si="151"/>
        <v>0</v>
      </c>
      <c r="AN132" s="91">
        <f t="shared" si="151"/>
        <v>0</v>
      </c>
      <c r="AO132" s="91">
        <f t="shared" si="151"/>
        <v>0</v>
      </c>
      <c r="AP132" s="91">
        <f t="shared" si="151"/>
        <v>0</v>
      </c>
      <c r="AQ132" s="91">
        <f t="shared" si="151"/>
        <v>0</v>
      </c>
      <c r="AR132" s="91">
        <f t="shared" si="151"/>
        <v>0</v>
      </c>
      <c r="AS132" s="91">
        <f t="shared" si="151"/>
        <v>0</v>
      </c>
      <c r="AT132" s="91">
        <f t="shared" si="151"/>
        <v>0</v>
      </c>
      <c r="AU132" s="91">
        <f t="shared" si="151"/>
        <v>0</v>
      </c>
      <c r="AV132" s="91">
        <f t="shared" si="151"/>
        <v>0</v>
      </c>
      <c r="AW132" s="91">
        <f t="shared" si="151"/>
        <v>0</v>
      </c>
      <c r="AX132" s="91">
        <f t="shared" si="151"/>
        <v>0</v>
      </c>
      <c r="AY132" s="91">
        <f t="shared" si="151"/>
        <v>0</v>
      </c>
      <c r="AZ132" s="91">
        <f t="shared" si="151"/>
        <v>0</v>
      </c>
      <c r="BA132" s="91">
        <f t="shared" si="151"/>
        <v>0</v>
      </c>
      <c r="BB132" s="144">
        <f t="shared" si="145"/>
        <v>0</v>
      </c>
      <c r="BD132" s="3"/>
      <c r="BE132" s="3"/>
      <c r="BF132" s="3"/>
      <c r="BG132" s="3"/>
      <c r="BH132" s="3"/>
      <c r="BI132" s="3"/>
      <c r="BJ132" s="3"/>
      <c r="BK132" s="3"/>
      <c r="BL132" s="3"/>
      <c r="BM132" s="3"/>
      <c r="BN132" s="3"/>
      <c r="BO132" s="3"/>
      <c r="BP132" s="3"/>
      <c r="BQ132" s="3"/>
      <c r="BR132" s="3"/>
      <c r="BS132" s="3"/>
      <c r="BT132" s="3"/>
      <c r="BU132" s="3"/>
      <c r="BV132" s="3"/>
      <c r="BW132" s="3"/>
      <c r="BX132" s="3"/>
      <c r="BY132" s="3"/>
    </row>
    <row r="133" spans="2:77" outlineLevel="1">
      <c r="B133" s="2" t="str">
        <f t="shared" si="146"/>
        <v>0Avhendingskostnader/restverdier</v>
      </c>
      <c r="C133" s="158" t="str">
        <f>+C21</f>
        <v>Avhendingskostnader/restverdier</v>
      </c>
      <c r="D133" s="159" t="str">
        <f>+D21</f>
        <v>&lt;navn på avhendinskostnad eller restverdi&gt;</v>
      </c>
      <c r="E133" s="91">
        <f t="shared" ref="E133:BA133" si="152">IF(Levetid=E25,$L$21*(1+Justert_prisstigning)^E25,)</f>
        <v>0</v>
      </c>
      <c r="F133" s="91">
        <f t="shared" si="152"/>
        <v>0</v>
      </c>
      <c r="G133" s="91">
        <f t="shared" si="152"/>
        <v>0</v>
      </c>
      <c r="H133" s="91">
        <f t="shared" si="152"/>
        <v>0</v>
      </c>
      <c r="I133" s="91">
        <f t="shared" si="152"/>
        <v>0</v>
      </c>
      <c r="J133" s="91">
        <f t="shared" si="152"/>
        <v>0</v>
      </c>
      <c r="K133" s="91">
        <f t="shared" si="152"/>
        <v>0</v>
      </c>
      <c r="L133" s="91">
        <f t="shared" si="152"/>
        <v>0</v>
      </c>
      <c r="M133" s="91">
        <f t="shared" si="152"/>
        <v>0</v>
      </c>
      <c r="N133" s="91">
        <f t="shared" si="152"/>
        <v>0</v>
      </c>
      <c r="O133" s="91">
        <f t="shared" si="152"/>
        <v>0</v>
      </c>
      <c r="P133" s="91">
        <f t="shared" si="152"/>
        <v>0</v>
      </c>
      <c r="Q133" s="91">
        <f t="shared" si="152"/>
        <v>0</v>
      </c>
      <c r="R133" s="91">
        <f t="shared" si="152"/>
        <v>0</v>
      </c>
      <c r="S133" s="91">
        <f t="shared" si="152"/>
        <v>0</v>
      </c>
      <c r="T133" s="91">
        <f t="shared" si="152"/>
        <v>0</v>
      </c>
      <c r="U133" s="91">
        <f t="shared" si="152"/>
        <v>0</v>
      </c>
      <c r="V133" s="91">
        <f t="shared" si="152"/>
        <v>0</v>
      </c>
      <c r="W133" s="91">
        <f t="shared" si="152"/>
        <v>0</v>
      </c>
      <c r="X133" s="91">
        <f t="shared" si="152"/>
        <v>0</v>
      </c>
      <c r="Y133" s="91">
        <f t="shared" si="152"/>
        <v>0</v>
      </c>
      <c r="Z133" s="91">
        <f t="shared" si="152"/>
        <v>0</v>
      </c>
      <c r="AA133" s="91">
        <f t="shared" si="152"/>
        <v>0</v>
      </c>
      <c r="AB133" s="91">
        <f t="shared" si="152"/>
        <v>0</v>
      </c>
      <c r="AC133" s="91">
        <f t="shared" si="152"/>
        <v>0</v>
      </c>
      <c r="AD133" s="91">
        <f t="shared" si="152"/>
        <v>0</v>
      </c>
      <c r="AE133" s="91">
        <f t="shared" si="152"/>
        <v>0</v>
      </c>
      <c r="AF133" s="91">
        <f t="shared" si="152"/>
        <v>0</v>
      </c>
      <c r="AG133" s="91">
        <f t="shared" si="152"/>
        <v>0</v>
      </c>
      <c r="AH133" s="91">
        <f t="shared" si="152"/>
        <v>0</v>
      </c>
      <c r="AI133" s="91">
        <f t="shared" si="152"/>
        <v>0</v>
      </c>
      <c r="AJ133" s="91">
        <f t="shared" si="152"/>
        <v>0</v>
      </c>
      <c r="AK133" s="91">
        <f t="shared" si="152"/>
        <v>0</v>
      </c>
      <c r="AL133" s="91">
        <f t="shared" si="152"/>
        <v>0</v>
      </c>
      <c r="AM133" s="91">
        <f t="shared" si="152"/>
        <v>0</v>
      </c>
      <c r="AN133" s="91">
        <f t="shared" si="152"/>
        <v>0</v>
      </c>
      <c r="AO133" s="91">
        <f t="shared" si="152"/>
        <v>0</v>
      </c>
      <c r="AP133" s="91">
        <f t="shared" si="152"/>
        <v>0</v>
      </c>
      <c r="AQ133" s="91">
        <f t="shared" si="152"/>
        <v>0</v>
      </c>
      <c r="AR133" s="91">
        <f t="shared" si="152"/>
        <v>0</v>
      </c>
      <c r="AS133" s="91">
        <f t="shared" si="152"/>
        <v>0</v>
      </c>
      <c r="AT133" s="91">
        <f t="shared" si="152"/>
        <v>0</v>
      </c>
      <c r="AU133" s="91">
        <f t="shared" si="152"/>
        <v>0</v>
      </c>
      <c r="AV133" s="91">
        <f t="shared" si="152"/>
        <v>0</v>
      </c>
      <c r="AW133" s="91">
        <f t="shared" si="152"/>
        <v>0</v>
      </c>
      <c r="AX133" s="91">
        <f t="shared" si="152"/>
        <v>0</v>
      </c>
      <c r="AY133" s="91">
        <f t="shared" si="152"/>
        <v>0</v>
      </c>
      <c r="AZ133" s="91">
        <f t="shared" si="152"/>
        <v>0</v>
      </c>
      <c r="BA133" s="91">
        <f t="shared" si="152"/>
        <v>0</v>
      </c>
      <c r="BB133" s="144">
        <f t="shared" si="145"/>
        <v>0</v>
      </c>
      <c r="BD133" s="3"/>
      <c r="BE133" s="3"/>
      <c r="BF133" s="3"/>
      <c r="BG133" s="3"/>
      <c r="BH133" s="3"/>
      <c r="BI133" s="3"/>
      <c r="BJ133" s="3"/>
      <c r="BK133" s="3"/>
      <c r="BL133" s="3"/>
      <c r="BM133" s="3"/>
      <c r="BN133" s="3"/>
      <c r="BO133" s="3"/>
      <c r="BP133" s="3"/>
      <c r="BQ133" s="3"/>
      <c r="BR133" s="3"/>
      <c r="BS133" s="3"/>
      <c r="BT133" s="3"/>
      <c r="BU133" s="3"/>
      <c r="BV133" s="3"/>
      <c r="BW133" s="3"/>
      <c r="BX133" s="3"/>
      <c r="BY133" s="3"/>
    </row>
    <row r="134" spans="2:77" ht="13.35" customHeight="1" outlineLevel="1">
      <c r="C134" s="158"/>
      <c r="D134" s="159" t="s">
        <v>195</v>
      </c>
      <c r="E134" s="145">
        <f>SUM(E125:E133)</f>
        <v>0</v>
      </c>
      <c r="F134" s="145">
        <f t="shared" ref="F134:Y134" si="153">SUM(F125:F133)</f>
        <v>0</v>
      </c>
      <c r="G134" s="145">
        <f t="shared" si="153"/>
        <v>0</v>
      </c>
      <c r="H134" s="145">
        <f t="shared" si="153"/>
        <v>0</v>
      </c>
      <c r="I134" s="145">
        <f t="shared" si="153"/>
        <v>0</v>
      </c>
      <c r="J134" s="145">
        <f t="shared" si="153"/>
        <v>0</v>
      </c>
      <c r="K134" s="145">
        <f t="shared" si="153"/>
        <v>0</v>
      </c>
      <c r="L134" s="145">
        <f t="shared" si="153"/>
        <v>0</v>
      </c>
      <c r="M134" s="145">
        <f t="shared" si="153"/>
        <v>0</v>
      </c>
      <c r="N134" s="145">
        <f t="shared" si="153"/>
        <v>0</v>
      </c>
      <c r="O134" s="145">
        <f t="shared" si="153"/>
        <v>0</v>
      </c>
      <c r="P134" s="145">
        <f t="shared" si="153"/>
        <v>0</v>
      </c>
      <c r="Q134" s="145">
        <f t="shared" si="153"/>
        <v>0</v>
      </c>
      <c r="R134" s="145">
        <f t="shared" si="153"/>
        <v>0</v>
      </c>
      <c r="S134" s="145">
        <f t="shared" si="153"/>
        <v>0</v>
      </c>
      <c r="T134" s="145">
        <f t="shared" si="153"/>
        <v>0</v>
      </c>
      <c r="U134" s="145">
        <f t="shared" si="153"/>
        <v>0</v>
      </c>
      <c r="V134" s="145">
        <f t="shared" si="153"/>
        <v>0</v>
      </c>
      <c r="W134" s="145">
        <f t="shared" si="153"/>
        <v>0</v>
      </c>
      <c r="X134" s="145">
        <f t="shared" si="153"/>
        <v>0</v>
      </c>
      <c r="Y134" s="145">
        <f t="shared" si="153"/>
        <v>0</v>
      </c>
      <c r="Z134" s="145">
        <f t="shared" ref="Z134:BA134" si="154">SUM(Z125:Z133)</f>
        <v>0</v>
      </c>
      <c r="AA134" s="145">
        <f t="shared" si="154"/>
        <v>0</v>
      </c>
      <c r="AB134" s="145">
        <f t="shared" si="154"/>
        <v>0</v>
      </c>
      <c r="AC134" s="145">
        <f t="shared" si="154"/>
        <v>0</v>
      </c>
      <c r="AD134" s="145">
        <f t="shared" si="154"/>
        <v>0</v>
      </c>
      <c r="AE134" s="145">
        <f t="shared" si="154"/>
        <v>0</v>
      </c>
      <c r="AF134" s="145">
        <f t="shared" si="154"/>
        <v>0</v>
      </c>
      <c r="AG134" s="145">
        <f t="shared" si="154"/>
        <v>0</v>
      </c>
      <c r="AH134" s="145">
        <f t="shared" si="154"/>
        <v>0</v>
      </c>
      <c r="AI134" s="145">
        <f t="shared" si="154"/>
        <v>0</v>
      </c>
      <c r="AJ134" s="145">
        <f t="shared" si="154"/>
        <v>0</v>
      </c>
      <c r="AK134" s="145">
        <f t="shared" si="154"/>
        <v>0</v>
      </c>
      <c r="AL134" s="145">
        <f t="shared" si="154"/>
        <v>0</v>
      </c>
      <c r="AM134" s="145">
        <f t="shared" si="154"/>
        <v>0</v>
      </c>
      <c r="AN134" s="145">
        <f t="shared" si="154"/>
        <v>0</v>
      </c>
      <c r="AO134" s="145">
        <f t="shared" si="154"/>
        <v>0</v>
      </c>
      <c r="AP134" s="145">
        <f t="shared" si="154"/>
        <v>0</v>
      </c>
      <c r="AQ134" s="145">
        <f t="shared" si="154"/>
        <v>0</v>
      </c>
      <c r="AR134" s="145">
        <f t="shared" si="154"/>
        <v>0</v>
      </c>
      <c r="AS134" s="145">
        <f t="shared" si="154"/>
        <v>0</v>
      </c>
      <c r="AT134" s="145">
        <f t="shared" si="154"/>
        <v>0</v>
      </c>
      <c r="AU134" s="145">
        <f t="shared" si="154"/>
        <v>0</v>
      </c>
      <c r="AV134" s="145">
        <f t="shared" si="154"/>
        <v>0</v>
      </c>
      <c r="AW134" s="145">
        <f t="shared" si="154"/>
        <v>0</v>
      </c>
      <c r="AX134" s="145">
        <f t="shared" si="154"/>
        <v>0</v>
      </c>
      <c r="AY134" s="145">
        <f t="shared" si="154"/>
        <v>0</v>
      </c>
      <c r="AZ134" s="145">
        <f t="shared" si="154"/>
        <v>0</v>
      </c>
      <c r="BA134" s="145">
        <f t="shared" si="154"/>
        <v>0</v>
      </c>
      <c r="BB134" s="144">
        <f t="shared" si="145"/>
        <v>0</v>
      </c>
      <c r="BD134" s="3"/>
      <c r="BE134" s="3"/>
      <c r="BF134" s="3"/>
      <c r="BG134" s="3"/>
      <c r="BH134" s="3"/>
      <c r="BI134" s="3"/>
      <c r="BJ134" s="3"/>
      <c r="BK134" s="3"/>
      <c r="BL134" s="3"/>
      <c r="BM134" s="3"/>
      <c r="BN134" s="3"/>
      <c r="BO134" s="3"/>
      <c r="BP134" s="3"/>
      <c r="BQ134" s="3"/>
      <c r="BR134" s="3"/>
      <c r="BS134" s="3"/>
      <c r="BT134" s="3"/>
      <c r="BU134" s="3"/>
      <c r="BV134" s="3"/>
      <c r="BW134" s="3"/>
      <c r="BX134" s="3"/>
      <c r="BY134" s="3"/>
    </row>
    <row r="135" spans="2:77" outlineLevel="1">
      <c r="C135" s="158"/>
      <c r="D135" s="159" t="s">
        <v>53</v>
      </c>
      <c r="E135" s="145">
        <f>+E134*E23</f>
        <v>0</v>
      </c>
      <c r="F135" s="145">
        <f>+F134*F23</f>
        <v>0</v>
      </c>
      <c r="G135" s="145">
        <f>+G134*G23</f>
        <v>0</v>
      </c>
      <c r="H135" s="145">
        <f t="shared" ref="H135:Y135" si="155">+H134*H23</f>
        <v>0</v>
      </c>
      <c r="I135" s="145">
        <f t="shared" si="155"/>
        <v>0</v>
      </c>
      <c r="J135" s="145">
        <f t="shared" si="155"/>
        <v>0</v>
      </c>
      <c r="K135" s="145">
        <f t="shared" si="155"/>
        <v>0</v>
      </c>
      <c r="L135" s="145">
        <f t="shared" si="155"/>
        <v>0</v>
      </c>
      <c r="M135" s="145">
        <f t="shared" si="155"/>
        <v>0</v>
      </c>
      <c r="N135" s="145">
        <f t="shared" si="155"/>
        <v>0</v>
      </c>
      <c r="O135" s="145">
        <f t="shared" si="155"/>
        <v>0</v>
      </c>
      <c r="P135" s="145">
        <f t="shared" si="155"/>
        <v>0</v>
      </c>
      <c r="Q135" s="145">
        <f t="shared" si="155"/>
        <v>0</v>
      </c>
      <c r="R135" s="145">
        <f t="shared" si="155"/>
        <v>0</v>
      </c>
      <c r="S135" s="145">
        <f t="shared" si="155"/>
        <v>0</v>
      </c>
      <c r="T135" s="145">
        <f t="shared" si="155"/>
        <v>0</v>
      </c>
      <c r="U135" s="145">
        <f t="shared" si="155"/>
        <v>0</v>
      </c>
      <c r="V135" s="145">
        <f t="shared" si="155"/>
        <v>0</v>
      </c>
      <c r="W135" s="145">
        <f t="shared" si="155"/>
        <v>0</v>
      </c>
      <c r="X135" s="145">
        <f t="shared" si="155"/>
        <v>0</v>
      </c>
      <c r="Y135" s="145">
        <f t="shared" si="155"/>
        <v>0</v>
      </c>
      <c r="Z135" s="145">
        <f t="shared" ref="Z135:BA135" si="156">+Z134*Z23</f>
        <v>0</v>
      </c>
      <c r="AA135" s="145">
        <f t="shared" si="156"/>
        <v>0</v>
      </c>
      <c r="AB135" s="145">
        <f t="shared" si="156"/>
        <v>0</v>
      </c>
      <c r="AC135" s="145">
        <f t="shared" si="156"/>
        <v>0</v>
      </c>
      <c r="AD135" s="145">
        <f t="shared" si="156"/>
        <v>0</v>
      </c>
      <c r="AE135" s="145">
        <f t="shared" si="156"/>
        <v>0</v>
      </c>
      <c r="AF135" s="145">
        <f t="shared" si="156"/>
        <v>0</v>
      </c>
      <c r="AG135" s="145">
        <f t="shared" si="156"/>
        <v>0</v>
      </c>
      <c r="AH135" s="145">
        <f t="shared" si="156"/>
        <v>0</v>
      </c>
      <c r="AI135" s="145">
        <f t="shared" si="156"/>
        <v>0</v>
      </c>
      <c r="AJ135" s="145">
        <f t="shared" si="156"/>
        <v>0</v>
      </c>
      <c r="AK135" s="145">
        <f t="shared" si="156"/>
        <v>0</v>
      </c>
      <c r="AL135" s="145">
        <f t="shared" si="156"/>
        <v>0</v>
      </c>
      <c r="AM135" s="145">
        <f t="shared" si="156"/>
        <v>0</v>
      </c>
      <c r="AN135" s="145">
        <f t="shared" si="156"/>
        <v>0</v>
      </c>
      <c r="AO135" s="145">
        <f t="shared" si="156"/>
        <v>0</v>
      </c>
      <c r="AP135" s="145">
        <f t="shared" si="156"/>
        <v>0</v>
      </c>
      <c r="AQ135" s="145">
        <f t="shared" si="156"/>
        <v>0</v>
      </c>
      <c r="AR135" s="145">
        <f t="shared" si="156"/>
        <v>0</v>
      </c>
      <c r="AS135" s="145">
        <f t="shared" si="156"/>
        <v>0</v>
      </c>
      <c r="AT135" s="145">
        <f t="shared" si="156"/>
        <v>0</v>
      </c>
      <c r="AU135" s="145">
        <f t="shared" si="156"/>
        <v>0</v>
      </c>
      <c r="AV135" s="145">
        <f t="shared" si="156"/>
        <v>0</v>
      </c>
      <c r="AW135" s="145">
        <f t="shared" si="156"/>
        <v>0</v>
      </c>
      <c r="AX135" s="145">
        <f t="shared" si="156"/>
        <v>0</v>
      </c>
      <c r="AY135" s="145">
        <f t="shared" si="156"/>
        <v>0</v>
      </c>
      <c r="AZ135" s="145">
        <f t="shared" si="156"/>
        <v>0</v>
      </c>
      <c r="BA135" s="145">
        <f t="shared" si="156"/>
        <v>0</v>
      </c>
      <c r="BB135" s="144">
        <f>SUM(E135:BA135)</f>
        <v>0</v>
      </c>
      <c r="BD135" s="3"/>
      <c r="BE135" s="3"/>
      <c r="BF135" s="3"/>
      <c r="BG135" s="3"/>
      <c r="BH135" s="3"/>
      <c r="BI135" s="3"/>
      <c r="BJ135" s="3"/>
      <c r="BK135" s="3"/>
      <c r="BL135" s="3"/>
      <c r="BM135" s="3"/>
      <c r="BN135" s="3"/>
      <c r="BO135" s="3"/>
      <c r="BP135" s="3"/>
      <c r="BQ135" s="3"/>
      <c r="BR135" s="3"/>
      <c r="BS135" s="3"/>
      <c r="BT135" s="3"/>
      <c r="BU135" s="3"/>
      <c r="BV135" s="3"/>
      <c r="BW135" s="3"/>
      <c r="BX135" s="3"/>
      <c r="BY135" s="3"/>
    </row>
    <row r="136" spans="2:77" outlineLevel="1">
      <c r="C136" s="158"/>
      <c r="D136" s="161" t="s">
        <v>197</v>
      </c>
      <c r="E136" s="145">
        <f t="shared" ref="E136:Y136" si="157">+E133*E$23</f>
        <v>0</v>
      </c>
      <c r="F136" s="145">
        <f t="shared" si="157"/>
        <v>0</v>
      </c>
      <c r="G136" s="145">
        <f t="shared" si="157"/>
        <v>0</v>
      </c>
      <c r="H136" s="145">
        <f t="shared" si="157"/>
        <v>0</v>
      </c>
      <c r="I136" s="145">
        <f t="shared" si="157"/>
        <v>0</v>
      </c>
      <c r="J136" s="145">
        <f>+J133*J$23</f>
        <v>0</v>
      </c>
      <c r="K136" s="145">
        <f t="shared" si="157"/>
        <v>0</v>
      </c>
      <c r="L136" s="145">
        <f t="shared" si="157"/>
        <v>0</v>
      </c>
      <c r="M136" s="145">
        <f t="shared" si="157"/>
        <v>0</v>
      </c>
      <c r="N136" s="145">
        <f t="shared" si="157"/>
        <v>0</v>
      </c>
      <c r="O136" s="145">
        <f t="shared" si="157"/>
        <v>0</v>
      </c>
      <c r="P136" s="145">
        <f t="shared" si="157"/>
        <v>0</v>
      </c>
      <c r="Q136" s="145">
        <f t="shared" si="157"/>
        <v>0</v>
      </c>
      <c r="R136" s="145">
        <f t="shared" si="157"/>
        <v>0</v>
      </c>
      <c r="S136" s="145">
        <f t="shared" si="157"/>
        <v>0</v>
      </c>
      <c r="T136" s="145">
        <f t="shared" si="157"/>
        <v>0</v>
      </c>
      <c r="U136" s="145">
        <f t="shared" si="157"/>
        <v>0</v>
      </c>
      <c r="V136" s="145">
        <f t="shared" si="157"/>
        <v>0</v>
      </c>
      <c r="W136" s="145">
        <f t="shared" si="157"/>
        <v>0</v>
      </c>
      <c r="X136" s="145">
        <f t="shared" si="157"/>
        <v>0</v>
      </c>
      <c r="Y136" s="145">
        <f t="shared" si="157"/>
        <v>0</v>
      </c>
      <c r="Z136" s="145">
        <f t="shared" ref="Z136:AZ136" si="158">+Z133*Z$23</f>
        <v>0</v>
      </c>
      <c r="AA136" s="145">
        <f t="shared" si="158"/>
        <v>0</v>
      </c>
      <c r="AB136" s="145">
        <f t="shared" si="158"/>
        <v>0</v>
      </c>
      <c r="AC136" s="145">
        <f t="shared" si="158"/>
        <v>0</v>
      </c>
      <c r="AD136" s="145">
        <f t="shared" si="158"/>
        <v>0</v>
      </c>
      <c r="AE136" s="145">
        <f t="shared" si="158"/>
        <v>0</v>
      </c>
      <c r="AF136" s="145">
        <f t="shared" si="158"/>
        <v>0</v>
      </c>
      <c r="AG136" s="145">
        <f t="shared" si="158"/>
        <v>0</v>
      </c>
      <c r="AH136" s="145">
        <f t="shared" si="158"/>
        <v>0</v>
      </c>
      <c r="AI136" s="145">
        <f t="shared" si="158"/>
        <v>0</v>
      </c>
      <c r="AJ136" s="145">
        <f t="shared" si="158"/>
        <v>0</v>
      </c>
      <c r="AK136" s="145">
        <f t="shared" si="158"/>
        <v>0</v>
      </c>
      <c r="AL136" s="145">
        <f t="shared" si="158"/>
        <v>0</v>
      </c>
      <c r="AM136" s="145">
        <f t="shared" si="158"/>
        <v>0</v>
      </c>
      <c r="AN136" s="145">
        <f t="shared" si="158"/>
        <v>0</v>
      </c>
      <c r="AO136" s="145">
        <f t="shared" si="158"/>
        <v>0</v>
      </c>
      <c r="AP136" s="145">
        <f t="shared" si="158"/>
        <v>0</v>
      </c>
      <c r="AQ136" s="145">
        <f t="shared" si="158"/>
        <v>0</v>
      </c>
      <c r="AR136" s="145">
        <f t="shared" si="158"/>
        <v>0</v>
      </c>
      <c r="AS136" s="145">
        <f t="shared" si="158"/>
        <v>0</v>
      </c>
      <c r="AT136" s="145">
        <f t="shared" si="158"/>
        <v>0</v>
      </c>
      <c r="AU136" s="145">
        <f t="shared" si="158"/>
        <v>0</v>
      </c>
      <c r="AV136" s="145">
        <f t="shared" si="158"/>
        <v>0</v>
      </c>
      <c r="AW136" s="145">
        <f t="shared" si="158"/>
        <v>0</v>
      </c>
      <c r="AX136" s="145">
        <f t="shared" si="158"/>
        <v>0</v>
      </c>
      <c r="AY136" s="145">
        <f t="shared" si="158"/>
        <v>0</v>
      </c>
      <c r="AZ136" s="145">
        <f t="shared" si="158"/>
        <v>0</v>
      </c>
      <c r="BA136" s="145">
        <f>+BA133*BA$23</f>
        <v>0</v>
      </c>
      <c r="BB136" s="144">
        <f>SUM(E136:BA136)</f>
        <v>0</v>
      </c>
      <c r="BD136" s="3"/>
      <c r="BE136" s="3"/>
      <c r="BF136" s="3"/>
      <c r="BG136" s="3"/>
      <c r="BH136" s="3"/>
      <c r="BI136" s="3"/>
      <c r="BJ136" s="3"/>
      <c r="BK136" s="3"/>
      <c r="BL136" s="3"/>
      <c r="BM136" s="3"/>
      <c r="BN136" s="3"/>
      <c r="BO136" s="3"/>
      <c r="BP136" s="3"/>
      <c r="BQ136" s="3"/>
      <c r="BR136" s="3"/>
      <c r="BS136" s="3"/>
      <c r="BT136" s="3"/>
      <c r="BU136" s="3"/>
      <c r="BV136" s="3"/>
      <c r="BW136" s="3"/>
      <c r="BX136" s="3"/>
      <c r="BY136" s="3"/>
    </row>
    <row r="137" spans="2:77" outlineLevel="1">
      <c r="C137" s="163"/>
      <c r="D137" s="164" t="s">
        <v>193</v>
      </c>
      <c r="E137" s="148">
        <f>+E135-E32</f>
        <v>0</v>
      </c>
      <c r="F137" s="148">
        <f t="shared" ref="F137:Y137" si="159">+F135-F32</f>
        <v>0</v>
      </c>
      <c r="G137" s="148">
        <f t="shared" si="159"/>
        <v>0</v>
      </c>
      <c r="H137" s="148">
        <f t="shared" si="159"/>
        <v>0</v>
      </c>
      <c r="I137" s="148">
        <f t="shared" si="159"/>
        <v>0</v>
      </c>
      <c r="J137" s="148">
        <f t="shared" si="159"/>
        <v>0</v>
      </c>
      <c r="K137" s="148">
        <f t="shared" si="159"/>
        <v>0</v>
      </c>
      <c r="L137" s="148">
        <f t="shared" si="159"/>
        <v>0</v>
      </c>
      <c r="M137" s="148">
        <f t="shared" si="159"/>
        <v>0</v>
      </c>
      <c r="N137" s="148">
        <f t="shared" si="159"/>
        <v>0</v>
      </c>
      <c r="O137" s="148">
        <f t="shared" si="159"/>
        <v>0</v>
      </c>
      <c r="P137" s="148">
        <f t="shared" si="159"/>
        <v>0</v>
      </c>
      <c r="Q137" s="148">
        <f t="shared" si="159"/>
        <v>0</v>
      </c>
      <c r="R137" s="148">
        <f t="shared" si="159"/>
        <v>0</v>
      </c>
      <c r="S137" s="148">
        <f t="shared" si="159"/>
        <v>0</v>
      </c>
      <c r="T137" s="148">
        <f t="shared" si="159"/>
        <v>0</v>
      </c>
      <c r="U137" s="148">
        <f t="shared" si="159"/>
        <v>0</v>
      </c>
      <c r="V137" s="148">
        <f t="shared" si="159"/>
        <v>0</v>
      </c>
      <c r="W137" s="148">
        <f t="shared" si="159"/>
        <v>0</v>
      </c>
      <c r="X137" s="148">
        <f t="shared" si="159"/>
        <v>0</v>
      </c>
      <c r="Y137" s="148">
        <f t="shared" si="159"/>
        <v>0</v>
      </c>
      <c r="Z137" s="148">
        <f t="shared" ref="Z137:BA137" si="160">+Z135-Z32</f>
        <v>0</v>
      </c>
      <c r="AA137" s="148">
        <f t="shared" si="160"/>
        <v>0</v>
      </c>
      <c r="AB137" s="148">
        <f t="shared" si="160"/>
        <v>0</v>
      </c>
      <c r="AC137" s="148">
        <f t="shared" si="160"/>
        <v>0</v>
      </c>
      <c r="AD137" s="148">
        <f t="shared" si="160"/>
        <v>0</v>
      </c>
      <c r="AE137" s="148">
        <f t="shared" si="160"/>
        <v>0</v>
      </c>
      <c r="AF137" s="148">
        <f t="shared" si="160"/>
        <v>0</v>
      </c>
      <c r="AG137" s="148">
        <f t="shared" si="160"/>
        <v>0</v>
      </c>
      <c r="AH137" s="148">
        <f t="shared" si="160"/>
        <v>0</v>
      </c>
      <c r="AI137" s="148">
        <f t="shared" si="160"/>
        <v>0</v>
      </c>
      <c r="AJ137" s="148">
        <f t="shared" si="160"/>
        <v>0</v>
      </c>
      <c r="AK137" s="148">
        <f t="shared" si="160"/>
        <v>0</v>
      </c>
      <c r="AL137" s="148">
        <f t="shared" si="160"/>
        <v>0</v>
      </c>
      <c r="AM137" s="148">
        <f t="shared" si="160"/>
        <v>0</v>
      </c>
      <c r="AN137" s="148">
        <f t="shared" si="160"/>
        <v>0</v>
      </c>
      <c r="AO137" s="148">
        <f t="shared" si="160"/>
        <v>0</v>
      </c>
      <c r="AP137" s="148">
        <f t="shared" si="160"/>
        <v>0</v>
      </c>
      <c r="AQ137" s="148">
        <f t="shared" si="160"/>
        <v>0</v>
      </c>
      <c r="AR137" s="148">
        <f t="shared" si="160"/>
        <v>0</v>
      </c>
      <c r="AS137" s="148">
        <f t="shared" si="160"/>
        <v>0</v>
      </c>
      <c r="AT137" s="148">
        <f t="shared" si="160"/>
        <v>0</v>
      </c>
      <c r="AU137" s="148">
        <f t="shared" si="160"/>
        <v>0</v>
      </c>
      <c r="AV137" s="148">
        <f t="shared" si="160"/>
        <v>0</v>
      </c>
      <c r="AW137" s="148">
        <f t="shared" si="160"/>
        <v>0</v>
      </c>
      <c r="AX137" s="148">
        <f t="shared" si="160"/>
        <v>0</v>
      </c>
      <c r="AY137" s="148">
        <f t="shared" si="160"/>
        <v>0</v>
      </c>
      <c r="AZ137" s="148">
        <f t="shared" si="160"/>
        <v>0</v>
      </c>
      <c r="BA137" s="148">
        <f t="shared" si="160"/>
        <v>0</v>
      </c>
      <c r="BB137" s="149">
        <f>+BB135-BB32</f>
        <v>0</v>
      </c>
      <c r="BD137" s="3"/>
      <c r="BE137" s="3"/>
      <c r="BF137" s="3"/>
      <c r="BG137" s="3"/>
      <c r="BH137" s="3"/>
      <c r="BI137" s="3"/>
      <c r="BJ137" s="3"/>
      <c r="BK137" s="3"/>
      <c r="BL137" s="3"/>
      <c r="BM137" s="3"/>
      <c r="BN137" s="3"/>
      <c r="BO137" s="3"/>
      <c r="BP137" s="3"/>
      <c r="BQ137" s="3"/>
      <c r="BR137" s="3"/>
      <c r="BS137" s="3"/>
      <c r="BT137" s="3"/>
      <c r="BU137" s="3"/>
      <c r="BV137" s="3"/>
      <c r="BW137" s="3"/>
      <c r="BX137" s="3"/>
      <c r="BY137" s="3"/>
    </row>
    <row r="138" spans="2:77">
      <c r="C138" s="171"/>
      <c r="D138" s="172"/>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150"/>
      <c r="AZ138" s="150"/>
      <c r="BA138" s="150"/>
      <c r="BB138" s="150"/>
    </row>
    <row r="139" spans="2:77">
      <c r="C139" s="156">
        <f>+M7</f>
        <v>0</v>
      </c>
      <c r="D139" s="157" t="s">
        <v>121</v>
      </c>
      <c r="E139" s="141">
        <v>0</v>
      </c>
      <c r="F139" s="141">
        <v>1</v>
      </c>
      <c r="G139" s="141">
        <v>2</v>
      </c>
      <c r="H139" s="141">
        <v>3</v>
      </c>
      <c r="I139" s="141">
        <v>4</v>
      </c>
      <c r="J139" s="141">
        <v>5</v>
      </c>
      <c r="K139" s="141">
        <v>6</v>
      </c>
      <c r="L139" s="141">
        <v>7</v>
      </c>
      <c r="M139" s="141">
        <v>8</v>
      </c>
      <c r="N139" s="141">
        <v>9</v>
      </c>
      <c r="O139" s="141">
        <v>10</v>
      </c>
      <c r="P139" s="141">
        <v>11</v>
      </c>
      <c r="Q139" s="141">
        <v>12</v>
      </c>
      <c r="R139" s="141">
        <v>13</v>
      </c>
      <c r="S139" s="141">
        <v>14</v>
      </c>
      <c r="T139" s="141">
        <v>15</v>
      </c>
      <c r="U139" s="141">
        <v>16</v>
      </c>
      <c r="V139" s="141">
        <v>17</v>
      </c>
      <c r="W139" s="141">
        <v>18</v>
      </c>
      <c r="X139" s="141">
        <v>19</v>
      </c>
      <c r="Y139" s="141">
        <v>20</v>
      </c>
      <c r="Z139" s="141">
        <v>21</v>
      </c>
      <c r="AA139" s="141">
        <v>22</v>
      </c>
      <c r="AB139" s="141">
        <v>23</v>
      </c>
      <c r="AC139" s="141">
        <v>24</v>
      </c>
      <c r="AD139" s="141">
        <v>25</v>
      </c>
      <c r="AE139" s="141">
        <v>26</v>
      </c>
      <c r="AF139" s="141">
        <v>27</v>
      </c>
      <c r="AG139" s="141">
        <v>28</v>
      </c>
      <c r="AH139" s="141">
        <v>29</v>
      </c>
      <c r="AI139" s="141">
        <v>30</v>
      </c>
      <c r="AJ139" s="141">
        <v>31</v>
      </c>
      <c r="AK139" s="141">
        <v>32</v>
      </c>
      <c r="AL139" s="141">
        <v>33</v>
      </c>
      <c r="AM139" s="141">
        <v>34</v>
      </c>
      <c r="AN139" s="141">
        <v>35</v>
      </c>
      <c r="AO139" s="141">
        <v>36</v>
      </c>
      <c r="AP139" s="141">
        <v>37</v>
      </c>
      <c r="AQ139" s="141">
        <v>38</v>
      </c>
      <c r="AR139" s="141">
        <v>39</v>
      </c>
      <c r="AS139" s="141">
        <v>40</v>
      </c>
      <c r="AT139" s="141">
        <v>41</v>
      </c>
      <c r="AU139" s="141">
        <v>42</v>
      </c>
      <c r="AV139" s="141">
        <v>43</v>
      </c>
      <c r="AW139" s="141">
        <v>44</v>
      </c>
      <c r="AX139" s="141">
        <v>45</v>
      </c>
      <c r="AY139" s="141">
        <v>46</v>
      </c>
      <c r="AZ139" s="141">
        <v>47</v>
      </c>
      <c r="BA139" s="141">
        <v>48</v>
      </c>
      <c r="BB139" s="189"/>
    </row>
    <row r="140" spans="2:77" outlineLevel="1">
      <c r="B140" s="60" t="str">
        <f>CONCATENATE($C$139,C140)</f>
        <v>0Investeringskost 1</v>
      </c>
      <c r="C140" s="173" t="str">
        <f>+C37</f>
        <v>Investeringskost 1</v>
      </c>
      <c r="D140" s="174" t="str">
        <f>+D37</f>
        <v>&lt;navn på investeringskostnad&gt;</v>
      </c>
      <c r="E140" s="151">
        <f>+M9</f>
        <v>0</v>
      </c>
      <c r="F140" s="151"/>
      <c r="G140" s="14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c r="AW140" s="151"/>
      <c r="AX140" s="151"/>
      <c r="AY140" s="151"/>
      <c r="AZ140" s="151"/>
      <c r="BA140" s="151"/>
      <c r="BB140" s="144">
        <f>SUM(E140:BA140)</f>
        <v>0</v>
      </c>
    </row>
    <row r="141" spans="2:77" outlineLevel="1">
      <c r="B141" s="60" t="str">
        <f t="shared" ref="B141:B147" si="161">CONCATENATE($C$139,C141)</f>
        <v>0Investeringskost 2</v>
      </c>
      <c r="C141" s="175" t="str">
        <f t="shared" ref="C141:D148" si="162">+C38</f>
        <v>Investeringskost 2</v>
      </c>
      <c r="D141" s="176">
        <f t="shared" si="162"/>
        <v>0</v>
      </c>
      <c r="E141" s="145">
        <f t="shared" ref="E141:E142" si="163">+M10</f>
        <v>0</v>
      </c>
      <c r="F141" s="145"/>
      <c r="G141" s="111"/>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c r="BA141" s="145"/>
      <c r="BB141" s="144">
        <f t="shared" ref="BB141:BB149" si="164">SUM(E141:BA141)</f>
        <v>0</v>
      </c>
    </row>
    <row r="142" spans="2:77" outlineLevel="1">
      <c r="B142" s="60" t="str">
        <f t="shared" si="161"/>
        <v>0Investeringskost 3</v>
      </c>
      <c r="C142" s="175" t="str">
        <f t="shared" si="162"/>
        <v>Investeringskost 3</v>
      </c>
      <c r="D142" s="176">
        <f t="shared" si="162"/>
        <v>0</v>
      </c>
      <c r="E142" s="145">
        <f t="shared" si="163"/>
        <v>0</v>
      </c>
      <c r="F142" s="145"/>
      <c r="G142" s="111"/>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c r="BA142" s="145"/>
      <c r="BB142" s="144">
        <f t="shared" si="164"/>
        <v>0</v>
      </c>
    </row>
    <row r="143" spans="2:77" outlineLevel="1">
      <c r="B143" s="60" t="str">
        <f t="shared" si="161"/>
        <v>0Driftsutgift 1 (per måned)</v>
      </c>
      <c r="C143" s="175" t="str">
        <f t="shared" si="162"/>
        <v>Driftsutgift 1 (per måned)</v>
      </c>
      <c r="D143" s="176" t="str">
        <f t="shared" si="162"/>
        <v>&lt;navn på driftsutgift&gt;</v>
      </c>
      <c r="E143" s="145"/>
      <c r="F143" s="91">
        <f t="shared" ref="F143:BA143" si="165">IF(F$25&lt;=Levetid,$M14*(1+Justert_prisstigning)^F$25,)</f>
        <v>0</v>
      </c>
      <c r="G143" s="91">
        <f t="shared" si="165"/>
        <v>0</v>
      </c>
      <c r="H143" s="91">
        <f t="shared" si="165"/>
        <v>0</v>
      </c>
      <c r="I143" s="91">
        <f t="shared" si="165"/>
        <v>0</v>
      </c>
      <c r="J143" s="91">
        <f t="shared" si="165"/>
        <v>0</v>
      </c>
      <c r="K143" s="91">
        <f t="shared" si="165"/>
        <v>0</v>
      </c>
      <c r="L143" s="91">
        <f t="shared" si="165"/>
        <v>0</v>
      </c>
      <c r="M143" s="91">
        <f t="shared" si="165"/>
        <v>0</v>
      </c>
      <c r="N143" s="91">
        <f t="shared" si="165"/>
        <v>0</v>
      </c>
      <c r="O143" s="91">
        <f t="shared" si="165"/>
        <v>0</v>
      </c>
      <c r="P143" s="91">
        <f t="shared" si="165"/>
        <v>0</v>
      </c>
      <c r="Q143" s="91">
        <f t="shared" si="165"/>
        <v>0</v>
      </c>
      <c r="R143" s="91">
        <f t="shared" si="165"/>
        <v>0</v>
      </c>
      <c r="S143" s="91">
        <f t="shared" si="165"/>
        <v>0</v>
      </c>
      <c r="T143" s="91">
        <f t="shared" si="165"/>
        <v>0</v>
      </c>
      <c r="U143" s="91">
        <f t="shared" si="165"/>
        <v>0</v>
      </c>
      <c r="V143" s="91">
        <f t="shared" si="165"/>
        <v>0</v>
      </c>
      <c r="W143" s="91">
        <f t="shared" si="165"/>
        <v>0</v>
      </c>
      <c r="X143" s="91">
        <f t="shared" si="165"/>
        <v>0</v>
      </c>
      <c r="Y143" s="91">
        <f t="shared" si="165"/>
        <v>0</v>
      </c>
      <c r="Z143" s="91">
        <f t="shared" si="165"/>
        <v>0</v>
      </c>
      <c r="AA143" s="91">
        <f t="shared" si="165"/>
        <v>0</v>
      </c>
      <c r="AB143" s="91">
        <f t="shared" si="165"/>
        <v>0</v>
      </c>
      <c r="AC143" s="91">
        <f t="shared" si="165"/>
        <v>0</v>
      </c>
      <c r="AD143" s="91">
        <f t="shared" si="165"/>
        <v>0</v>
      </c>
      <c r="AE143" s="91">
        <f t="shared" si="165"/>
        <v>0</v>
      </c>
      <c r="AF143" s="91">
        <f t="shared" si="165"/>
        <v>0</v>
      </c>
      <c r="AG143" s="91">
        <f t="shared" si="165"/>
        <v>0</v>
      </c>
      <c r="AH143" s="91">
        <f t="shared" si="165"/>
        <v>0</v>
      </c>
      <c r="AI143" s="91">
        <f t="shared" si="165"/>
        <v>0</v>
      </c>
      <c r="AJ143" s="91">
        <f t="shared" si="165"/>
        <v>0</v>
      </c>
      <c r="AK143" s="91">
        <f t="shared" si="165"/>
        <v>0</v>
      </c>
      <c r="AL143" s="91">
        <f t="shared" si="165"/>
        <v>0</v>
      </c>
      <c r="AM143" s="91">
        <f t="shared" si="165"/>
        <v>0</v>
      </c>
      <c r="AN143" s="91">
        <f t="shared" si="165"/>
        <v>0</v>
      </c>
      <c r="AO143" s="91">
        <f t="shared" si="165"/>
        <v>0</v>
      </c>
      <c r="AP143" s="91">
        <f t="shared" si="165"/>
        <v>0</v>
      </c>
      <c r="AQ143" s="91">
        <f t="shared" si="165"/>
        <v>0</v>
      </c>
      <c r="AR143" s="91">
        <f t="shared" si="165"/>
        <v>0</v>
      </c>
      <c r="AS143" s="91">
        <f t="shared" si="165"/>
        <v>0</v>
      </c>
      <c r="AT143" s="91">
        <f t="shared" si="165"/>
        <v>0</v>
      </c>
      <c r="AU143" s="91">
        <f t="shared" si="165"/>
        <v>0</v>
      </c>
      <c r="AV143" s="91">
        <f t="shared" si="165"/>
        <v>0</v>
      </c>
      <c r="AW143" s="91">
        <f t="shared" si="165"/>
        <v>0</v>
      </c>
      <c r="AX143" s="91">
        <f t="shared" si="165"/>
        <v>0</v>
      </c>
      <c r="AY143" s="91">
        <f t="shared" si="165"/>
        <v>0</v>
      </c>
      <c r="AZ143" s="91">
        <f t="shared" si="165"/>
        <v>0</v>
      </c>
      <c r="BA143" s="91">
        <f t="shared" si="165"/>
        <v>0</v>
      </c>
      <c r="BB143" s="144">
        <f>SUM(E143:BA143)</f>
        <v>0</v>
      </c>
    </row>
    <row r="144" spans="2:77" outlineLevel="1">
      <c r="B144" s="60" t="str">
        <f t="shared" si="161"/>
        <v>0Driftsutgift 2 (per måned)</v>
      </c>
      <c r="C144" s="175" t="str">
        <f t="shared" si="162"/>
        <v>Driftsutgift 2 (per måned)</v>
      </c>
      <c r="D144" s="176">
        <f t="shared" si="162"/>
        <v>0</v>
      </c>
      <c r="E144" s="145"/>
      <c r="F144" s="91">
        <f t="shared" ref="F144:BA144" si="166">IF(F$25&lt;=Levetid,$M15*(1+Justert_prisstigning)^F$25,)</f>
        <v>0</v>
      </c>
      <c r="G144" s="91">
        <f t="shared" si="166"/>
        <v>0</v>
      </c>
      <c r="H144" s="91">
        <f t="shared" si="166"/>
        <v>0</v>
      </c>
      <c r="I144" s="91">
        <f t="shared" si="166"/>
        <v>0</v>
      </c>
      <c r="J144" s="91">
        <f t="shared" si="166"/>
        <v>0</v>
      </c>
      <c r="K144" s="91">
        <f t="shared" si="166"/>
        <v>0</v>
      </c>
      <c r="L144" s="91">
        <f t="shared" si="166"/>
        <v>0</v>
      </c>
      <c r="M144" s="91">
        <f t="shared" si="166"/>
        <v>0</v>
      </c>
      <c r="N144" s="91">
        <f t="shared" si="166"/>
        <v>0</v>
      </c>
      <c r="O144" s="91">
        <f t="shared" si="166"/>
        <v>0</v>
      </c>
      <c r="P144" s="91">
        <f t="shared" si="166"/>
        <v>0</v>
      </c>
      <c r="Q144" s="91">
        <f t="shared" si="166"/>
        <v>0</v>
      </c>
      <c r="R144" s="91">
        <f t="shared" si="166"/>
        <v>0</v>
      </c>
      <c r="S144" s="91">
        <f t="shared" si="166"/>
        <v>0</v>
      </c>
      <c r="T144" s="91">
        <f t="shared" si="166"/>
        <v>0</v>
      </c>
      <c r="U144" s="91">
        <f t="shared" si="166"/>
        <v>0</v>
      </c>
      <c r="V144" s="91">
        <f t="shared" si="166"/>
        <v>0</v>
      </c>
      <c r="W144" s="91">
        <f t="shared" si="166"/>
        <v>0</v>
      </c>
      <c r="X144" s="91">
        <f t="shared" si="166"/>
        <v>0</v>
      </c>
      <c r="Y144" s="91">
        <f t="shared" si="166"/>
        <v>0</v>
      </c>
      <c r="Z144" s="91">
        <f t="shared" si="166"/>
        <v>0</v>
      </c>
      <c r="AA144" s="91">
        <f t="shared" si="166"/>
        <v>0</v>
      </c>
      <c r="AB144" s="91">
        <f t="shared" si="166"/>
        <v>0</v>
      </c>
      <c r="AC144" s="91">
        <f t="shared" si="166"/>
        <v>0</v>
      </c>
      <c r="AD144" s="91">
        <f t="shared" si="166"/>
        <v>0</v>
      </c>
      <c r="AE144" s="91">
        <f t="shared" si="166"/>
        <v>0</v>
      </c>
      <c r="AF144" s="91">
        <f t="shared" si="166"/>
        <v>0</v>
      </c>
      <c r="AG144" s="91">
        <f t="shared" si="166"/>
        <v>0</v>
      </c>
      <c r="AH144" s="91">
        <f t="shared" si="166"/>
        <v>0</v>
      </c>
      <c r="AI144" s="91">
        <f t="shared" si="166"/>
        <v>0</v>
      </c>
      <c r="AJ144" s="91">
        <f t="shared" si="166"/>
        <v>0</v>
      </c>
      <c r="AK144" s="91">
        <f t="shared" si="166"/>
        <v>0</v>
      </c>
      <c r="AL144" s="91">
        <f t="shared" si="166"/>
        <v>0</v>
      </c>
      <c r="AM144" s="91">
        <f t="shared" si="166"/>
        <v>0</v>
      </c>
      <c r="AN144" s="91">
        <f t="shared" si="166"/>
        <v>0</v>
      </c>
      <c r="AO144" s="91">
        <f t="shared" si="166"/>
        <v>0</v>
      </c>
      <c r="AP144" s="91">
        <f t="shared" si="166"/>
        <v>0</v>
      </c>
      <c r="AQ144" s="91">
        <f t="shared" si="166"/>
        <v>0</v>
      </c>
      <c r="AR144" s="91">
        <f t="shared" si="166"/>
        <v>0</v>
      </c>
      <c r="AS144" s="91">
        <f t="shared" si="166"/>
        <v>0</v>
      </c>
      <c r="AT144" s="91">
        <f t="shared" si="166"/>
        <v>0</v>
      </c>
      <c r="AU144" s="91">
        <f t="shared" si="166"/>
        <v>0</v>
      </c>
      <c r="AV144" s="91">
        <f t="shared" si="166"/>
        <v>0</v>
      </c>
      <c r="AW144" s="91">
        <f t="shared" si="166"/>
        <v>0</v>
      </c>
      <c r="AX144" s="91">
        <f t="shared" si="166"/>
        <v>0</v>
      </c>
      <c r="AY144" s="91">
        <f t="shared" si="166"/>
        <v>0</v>
      </c>
      <c r="AZ144" s="91">
        <f t="shared" si="166"/>
        <v>0</v>
      </c>
      <c r="BA144" s="91">
        <f t="shared" si="166"/>
        <v>0</v>
      </c>
      <c r="BB144" s="144">
        <f t="shared" si="164"/>
        <v>0</v>
      </c>
    </row>
    <row r="145" spans="2:54" outlineLevel="1">
      <c r="B145" s="60" t="str">
        <f t="shared" si="161"/>
        <v>0Driftsutgift 3 (per måned)</v>
      </c>
      <c r="C145" s="175" t="str">
        <f t="shared" si="162"/>
        <v>Driftsutgift 3 (per måned)</v>
      </c>
      <c r="D145" s="176">
        <f t="shared" si="162"/>
        <v>0</v>
      </c>
      <c r="E145" s="145"/>
      <c r="F145" s="91">
        <f t="shared" ref="F145:BA145" si="167">IF(F$25&lt;=Levetid,$M16*(1+Justert_prisstigning)^F$25,)</f>
        <v>0</v>
      </c>
      <c r="G145" s="91">
        <f t="shared" si="167"/>
        <v>0</v>
      </c>
      <c r="H145" s="91">
        <f t="shared" si="167"/>
        <v>0</v>
      </c>
      <c r="I145" s="91">
        <f t="shared" si="167"/>
        <v>0</v>
      </c>
      <c r="J145" s="91">
        <f t="shared" si="167"/>
        <v>0</v>
      </c>
      <c r="K145" s="91">
        <f t="shared" si="167"/>
        <v>0</v>
      </c>
      <c r="L145" s="91">
        <f t="shared" si="167"/>
        <v>0</v>
      </c>
      <c r="M145" s="91">
        <f t="shared" si="167"/>
        <v>0</v>
      </c>
      <c r="N145" s="91">
        <f t="shared" si="167"/>
        <v>0</v>
      </c>
      <c r="O145" s="91">
        <f t="shared" si="167"/>
        <v>0</v>
      </c>
      <c r="P145" s="91">
        <f t="shared" si="167"/>
        <v>0</v>
      </c>
      <c r="Q145" s="91">
        <f t="shared" si="167"/>
        <v>0</v>
      </c>
      <c r="R145" s="91">
        <f t="shared" si="167"/>
        <v>0</v>
      </c>
      <c r="S145" s="91">
        <f t="shared" si="167"/>
        <v>0</v>
      </c>
      <c r="T145" s="91">
        <f t="shared" si="167"/>
        <v>0</v>
      </c>
      <c r="U145" s="91">
        <f t="shared" si="167"/>
        <v>0</v>
      </c>
      <c r="V145" s="91">
        <f t="shared" si="167"/>
        <v>0</v>
      </c>
      <c r="W145" s="91">
        <f t="shared" si="167"/>
        <v>0</v>
      </c>
      <c r="X145" s="91">
        <f t="shared" si="167"/>
        <v>0</v>
      </c>
      <c r="Y145" s="91">
        <f t="shared" si="167"/>
        <v>0</v>
      </c>
      <c r="Z145" s="91">
        <f t="shared" si="167"/>
        <v>0</v>
      </c>
      <c r="AA145" s="91">
        <f t="shared" si="167"/>
        <v>0</v>
      </c>
      <c r="AB145" s="91">
        <f t="shared" si="167"/>
        <v>0</v>
      </c>
      <c r="AC145" s="91">
        <f t="shared" si="167"/>
        <v>0</v>
      </c>
      <c r="AD145" s="91">
        <f t="shared" si="167"/>
        <v>0</v>
      </c>
      <c r="AE145" s="91">
        <f t="shared" si="167"/>
        <v>0</v>
      </c>
      <c r="AF145" s="91">
        <f t="shared" si="167"/>
        <v>0</v>
      </c>
      <c r="AG145" s="91">
        <f t="shared" si="167"/>
        <v>0</v>
      </c>
      <c r="AH145" s="91">
        <f t="shared" si="167"/>
        <v>0</v>
      </c>
      <c r="AI145" s="91">
        <f t="shared" si="167"/>
        <v>0</v>
      </c>
      <c r="AJ145" s="91">
        <f t="shared" si="167"/>
        <v>0</v>
      </c>
      <c r="AK145" s="91">
        <f t="shared" si="167"/>
        <v>0</v>
      </c>
      <c r="AL145" s="91">
        <f t="shared" si="167"/>
        <v>0</v>
      </c>
      <c r="AM145" s="91">
        <f t="shared" si="167"/>
        <v>0</v>
      </c>
      <c r="AN145" s="91">
        <f t="shared" si="167"/>
        <v>0</v>
      </c>
      <c r="AO145" s="91">
        <f t="shared" si="167"/>
        <v>0</v>
      </c>
      <c r="AP145" s="91">
        <f t="shared" si="167"/>
        <v>0</v>
      </c>
      <c r="AQ145" s="91">
        <f t="shared" si="167"/>
        <v>0</v>
      </c>
      <c r="AR145" s="91">
        <f t="shared" si="167"/>
        <v>0</v>
      </c>
      <c r="AS145" s="91">
        <f t="shared" si="167"/>
        <v>0</v>
      </c>
      <c r="AT145" s="91">
        <f t="shared" si="167"/>
        <v>0</v>
      </c>
      <c r="AU145" s="91">
        <f t="shared" si="167"/>
        <v>0</v>
      </c>
      <c r="AV145" s="91">
        <f t="shared" si="167"/>
        <v>0</v>
      </c>
      <c r="AW145" s="91">
        <f t="shared" si="167"/>
        <v>0</v>
      </c>
      <c r="AX145" s="91">
        <f t="shared" si="167"/>
        <v>0</v>
      </c>
      <c r="AY145" s="91">
        <f t="shared" si="167"/>
        <v>0</v>
      </c>
      <c r="AZ145" s="91">
        <f t="shared" si="167"/>
        <v>0</v>
      </c>
      <c r="BA145" s="91">
        <f t="shared" si="167"/>
        <v>0</v>
      </c>
      <c r="BB145" s="144">
        <f t="shared" si="164"/>
        <v>0</v>
      </c>
    </row>
    <row r="146" spans="2:54" outlineLevel="1">
      <c r="B146" s="60" t="str">
        <f t="shared" si="161"/>
        <v>0Driftsutgift 4 (per måned)</v>
      </c>
      <c r="C146" s="175" t="str">
        <f t="shared" si="162"/>
        <v>Driftsutgift 4 (per måned)</v>
      </c>
      <c r="D146" s="176">
        <f t="shared" si="162"/>
        <v>0</v>
      </c>
      <c r="E146" s="145"/>
      <c r="F146" s="91">
        <f t="shared" ref="F146:BA146" si="168">IF(F$25&lt;=Levetid,$M17*(1+Justert_prisstigning)^F$25,)</f>
        <v>0</v>
      </c>
      <c r="G146" s="91">
        <f t="shared" si="168"/>
        <v>0</v>
      </c>
      <c r="H146" s="91">
        <f t="shared" si="168"/>
        <v>0</v>
      </c>
      <c r="I146" s="91">
        <f t="shared" si="168"/>
        <v>0</v>
      </c>
      <c r="J146" s="91">
        <f t="shared" si="168"/>
        <v>0</v>
      </c>
      <c r="K146" s="91">
        <f t="shared" si="168"/>
        <v>0</v>
      </c>
      <c r="L146" s="91">
        <f t="shared" si="168"/>
        <v>0</v>
      </c>
      <c r="M146" s="91">
        <f t="shared" si="168"/>
        <v>0</v>
      </c>
      <c r="N146" s="91">
        <f t="shared" si="168"/>
        <v>0</v>
      </c>
      <c r="O146" s="91">
        <f t="shared" si="168"/>
        <v>0</v>
      </c>
      <c r="P146" s="91">
        <f t="shared" si="168"/>
        <v>0</v>
      </c>
      <c r="Q146" s="91">
        <f t="shared" si="168"/>
        <v>0</v>
      </c>
      <c r="R146" s="91">
        <f t="shared" si="168"/>
        <v>0</v>
      </c>
      <c r="S146" s="91">
        <f t="shared" si="168"/>
        <v>0</v>
      </c>
      <c r="T146" s="91">
        <f t="shared" si="168"/>
        <v>0</v>
      </c>
      <c r="U146" s="91">
        <f t="shared" si="168"/>
        <v>0</v>
      </c>
      <c r="V146" s="91">
        <f t="shared" si="168"/>
        <v>0</v>
      </c>
      <c r="W146" s="91">
        <f t="shared" si="168"/>
        <v>0</v>
      </c>
      <c r="X146" s="91">
        <f t="shared" si="168"/>
        <v>0</v>
      </c>
      <c r="Y146" s="91">
        <f t="shared" si="168"/>
        <v>0</v>
      </c>
      <c r="Z146" s="91">
        <f t="shared" si="168"/>
        <v>0</v>
      </c>
      <c r="AA146" s="91">
        <f t="shared" si="168"/>
        <v>0</v>
      </c>
      <c r="AB146" s="91">
        <f t="shared" si="168"/>
        <v>0</v>
      </c>
      <c r="AC146" s="91">
        <f t="shared" si="168"/>
        <v>0</v>
      </c>
      <c r="AD146" s="91">
        <f t="shared" si="168"/>
        <v>0</v>
      </c>
      <c r="AE146" s="91">
        <f t="shared" si="168"/>
        <v>0</v>
      </c>
      <c r="AF146" s="91">
        <f t="shared" si="168"/>
        <v>0</v>
      </c>
      <c r="AG146" s="91">
        <f t="shared" si="168"/>
        <v>0</v>
      </c>
      <c r="AH146" s="91">
        <f t="shared" si="168"/>
        <v>0</v>
      </c>
      <c r="AI146" s="91">
        <f t="shared" si="168"/>
        <v>0</v>
      </c>
      <c r="AJ146" s="91">
        <f t="shared" si="168"/>
        <v>0</v>
      </c>
      <c r="AK146" s="91">
        <f t="shared" si="168"/>
        <v>0</v>
      </c>
      <c r="AL146" s="91">
        <f t="shared" si="168"/>
        <v>0</v>
      </c>
      <c r="AM146" s="91">
        <f t="shared" si="168"/>
        <v>0</v>
      </c>
      <c r="AN146" s="91">
        <f t="shared" si="168"/>
        <v>0</v>
      </c>
      <c r="AO146" s="91">
        <f t="shared" si="168"/>
        <v>0</v>
      </c>
      <c r="AP146" s="91">
        <f t="shared" si="168"/>
        <v>0</v>
      </c>
      <c r="AQ146" s="91">
        <f t="shared" si="168"/>
        <v>0</v>
      </c>
      <c r="AR146" s="91">
        <f t="shared" si="168"/>
        <v>0</v>
      </c>
      <c r="AS146" s="91">
        <f t="shared" si="168"/>
        <v>0</v>
      </c>
      <c r="AT146" s="91">
        <f t="shared" si="168"/>
        <v>0</v>
      </c>
      <c r="AU146" s="91">
        <f t="shared" si="168"/>
        <v>0</v>
      </c>
      <c r="AV146" s="91">
        <f t="shared" si="168"/>
        <v>0</v>
      </c>
      <c r="AW146" s="91">
        <f t="shared" si="168"/>
        <v>0</v>
      </c>
      <c r="AX146" s="91">
        <f t="shared" si="168"/>
        <v>0</v>
      </c>
      <c r="AY146" s="91">
        <f t="shared" si="168"/>
        <v>0</v>
      </c>
      <c r="AZ146" s="91">
        <f t="shared" si="168"/>
        <v>0</v>
      </c>
      <c r="BA146" s="91">
        <f t="shared" si="168"/>
        <v>0</v>
      </c>
      <c r="BB146" s="144">
        <f t="shared" si="164"/>
        <v>0</v>
      </c>
    </row>
    <row r="147" spans="2:54" outlineLevel="1">
      <c r="B147" s="60" t="str">
        <f t="shared" si="161"/>
        <v>0Driftsutgift 5 (per måned)</v>
      </c>
      <c r="C147" s="175" t="str">
        <f t="shared" si="162"/>
        <v>Driftsutgift 5 (per måned)</v>
      </c>
      <c r="D147" s="176">
        <f t="shared" si="162"/>
        <v>0</v>
      </c>
      <c r="E147" s="145"/>
      <c r="F147" s="91">
        <f t="shared" ref="F147:BA147" si="169">IF(F$25&lt;=Levetid,$M18*(1+Justert_prisstigning)^F$25,)</f>
        <v>0</v>
      </c>
      <c r="G147" s="91">
        <f t="shared" si="169"/>
        <v>0</v>
      </c>
      <c r="H147" s="91">
        <f t="shared" si="169"/>
        <v>0</v>
      </c>
      <c r="I147" s="91">
        <f t="shared" si="169"/>
        <v>0</v>
      </c>
      <c r="J147" s="91">
        <f t="shared" si="169"/>
        <v>0</v>
      </c>
      <c r="K147" s="91">
        <f t="shared" si="169"/>
        <v>0</v>
      </c>
      <c r="L147" s="91">
        <f t="shared" si="169"/>
        <v>0</v>
      </c>
      <c r="M147" s="91">
        <f t="shared" si="169"/>
        <v>0</v>
      </c>
      <c r="N147" s="91">
        <f t="shared" si="169"/>
        <v>0</v>
      </c>
      <c r="O147" s="91">
        <f t="shared" si="169"/>
        <v>0</v>
      </c>
      <c r="P147" s="91">
        <f t="shared" si="169"/>
        <v>0</v>
      </c>
      <c r="Q147" s="91">
        <f t="shared" si="169"/>
        <v>0</v>
      </c>
      <c r="R147" s="91">
        <f t="shared" si="169"/>
        <v>0</v>
      </c>
      <c r="S147" s="91">
        <f t="shared" si="169"/>
        <v>0</v>
      </c>
      <c r="T147" s="91">
        <f t="shared" si="169"/>
        <v>0</v>
      </c>
      <c r="U147" s="91">
        <f t="shared" si="169"/>
        <v>0</v>
      </c>
      <c r="V147" s="91">
        <f t="shared" si="169"/>
        <v>0</v>
      </c>
      <c r="W147" s="91">
        <f t="shared" si="169"/>
        <v>0</v>
      </c>
      <c r="X147" s="91">
        <f t="shared" si="169"/>
        <v>0</v>
      </c>
      <c r="Y147" s="91">
        <f t="shared" si="169"/>
        <v>0</v>
      </c>
      <c r="Z147" s="91">
        <f t="shared" si="169"/>
        <v>0</v>
      </c>
      <c r="AA147" s="91">
        <f t="shared" si="169"/>
        <v>0</v>
      </c>
      <c r="AB147" s="91">
        <f t="shared" si="169"/>
        <v>0</v>
      </c>
      <c r="AC147" s="91">
        <f t="shared" si="169"/>
        <v>0</v>
      </c>
      <c r="AD147" s="91">
        <f t="shared" si="169"/>
        <v>0</v>
      </c>
      <c r="AE147" s="91">
        <f t="shared" si="169"/>
        <v>0</v>
      </c>
      <c r="AF147" s="91">
        <f t="shared" si="169"/>
        <v>0</v>
      </c>
      <c r="AG147" s="91">
        <f t="shared" si="169"/>
        <v>0</v>
      </c>
      <c r="AH147" s="91">
        <f t="shared" si="169"/>
        <v>0</v>
      </c>
      <c r="AI147" s="91">
        <f t="shared" si="169"/>
        <v>0</v>
      </c>
      <c r="AJ147" s="91">
        <f t="shared" si="169"/>
        <v>0</v>
      </c>
      <c r="AK147" s="91">
        <f t="shared" si="169"/>
        <v>0</v>
      </c>
      <c r="AL147" s="91">
        <f t="shared" si="169"/>
        <v>0</v>
      </c>
      <c r="AM147" s="91">
        <f t="shared" si="169"/>
        <v>0</v>
      </c>
      <c r="AN147" s="91">
        <f t="shared" si="169"/>
        <v>0</v>
      </c>
      <c r="AO147" s="91">
        <f t="shared" si="169"/>
        <v>0</v>
      </c>
      <c r="AP147" s="91">
        <f t="shared" si="169"/>
        <v>0</v>
      </c>
      <c r="AQ147" s="91">
        <f t="shared" si="169"/>
        <v>0</v>
      </c>
      <c r="AR147" s="91">
        <f t="shared" si="169"/>
        <v>0</v>
      </c>
      <c r="AS147" s="91">
        <f t="shared" si="169"/>
        <v>0</v>
      </c>
      <c r="AT147" s="91">
        <f t="shared" si="169"/>
        <v>0</v>
      </c>
      <c r="AU147" s="91">
        <f t="shared" si="169"/>
        <v>0</v>
      </c>
      <c r="AV147" s="91">
        <f t="shared" si="169"/>
        <v>0</v>
      </c>
      <c r="AW147" s="91">
        <f t="shared" si="169"/>
        <v>0</v>
      </c>
      <c r="AX147" s="91">
        <f t="shared" si="169"/>
        <v>0</v>
      </c>
      <c r="AY147" s="91">
        <f t="shared" si="169"/>
        <v>0</v>
      </c>
      <c r="AZ147" s="91">
        <f t="shared" si="169"/>
        <v>0</v>
      </c>
      <c r="BA147" s="91">
        <f t="shared" si="169"/>
        <v>0</v>
      </c>
      <c r="BB147" s="144">
        <f t="shared" si="164"/>
        <v>0</v>
      </c>
    </row>
    <row r="148" spans="2:54" outlineLevel="1">
      <c r="B148" s="60" t="str">
        <f>CONCATENATE($C$139,C148)</f>
        <v>0Avhendingskostnader/restverdier</v>
      </c>
      <c r="C148" s="175" t="str">
        <f t="shared" si="162"/>
        <v>Avhendingskostnader/restverdier</v>
      </c>
      <c r="D148" s="176" t="str">
        <f t="shared" si="162"/>
        <v>&lt;navn på avhendinskostnad eller restverdi&gt;</v>
      </c>
      <c r="E148" s="91">
        <f t="shared" ref="E148:BA148" si="170">IF(Levetid=E25,$M$21*(1+Justert_prisstigning)^E25,)</f>
        <v>0</v>
      </c>
      <c r="F148" s="91">
        <f t="shared" si="170"/>
        <v>0</v>
      </c>
      <c r="G148" s="91">
        <f t="shared" si="170"/>
        <v>0</v>
      </c>
      <c r="H148" s="91">
        <f t="shared" si="170"/>
        <v>0</v>
      </c>
      <c r="I148" s="91">
        <f t="shared" si="170"/>
        <v>0</v>
      </c>
      <c r="J148" s="91">
        <f t="shared" si="170"/>
        <v>0</v>
      </c>
      <c r="K148" s="91">
        <f t="shared" si="170"/>
        <v>0</v>
      </c>
      <c r="L148" s="91">
        <f t="shared" si="170"/>
        <v>0</v>
      </c>
      <c r="M148" s="91">
        <f t="shared" si="170"/>
        <v>0</v>
      </c>
      <c r="N148" s="91">
        <f t="shared" si="170"/>
        <v>0</v>
      </c>
      <c r="O148" s="91">
        <f t="shared" si="170"/>
        <v>0</v>
      </c>
      <c r="P148" s="91">
        <f t="shared" si="170"/>
        <v>0</v>
      </c>
      <c r="Q148" s="91">
        <f t="shared" si="170"/>
        <v>0</v>
      </c>
      <c r="R148" s="91">
        <f t="shared" si="170"/>
        <v>0</v>
      </c>
      <c r="S148" s="91">
        <f t="shared" si="170"/>
        <v>0</v>
      </c>
      <c r="T148" s="91">
        <f t="shared" si="170"/>
        <v>0</v>
      </c>
      <c r="U148" s="91">
        <f t="shared" si="170"/>
        <v>0</v>
      </c>
      <c r="V148" s="91">
        <f t="shared" si="170"/>
        <v>0</v>
      </c>
      <c r="W148" s="91">
        <f t="shared" si="170"/>
        <v>0</v>
      </c>
      <c r="X148" s="91">
        <f t="shared" si="170"/>
        <v>0</v>
      </c>
      <c r="Y148" s="91">
        <f t="shared" si="170"/>
        <v>0</v>
      </c>
      <c r="Z148" s="91">
        <f t="shared" si="170"/>
        <v>0</v>
      </c>
      <c r="AA148" s="91">
        <f t="shared" si="170"/>
        <v>0</v>
      </c>
      <c r="AB148" s="91">
        <f t="shared" si="170"/>
        <v>0</v>
      </c>
      <c r="AC148" s="91">
        <f t="shared" si="170"/>
        <v>0</v>
      </c>
      <c r="AD148" s="91">
        <f t="shared" si="170"/>
        <v>0</v>
      </c>
      <c r="AE148" s="91">
        <f t="shared" si="170"/>
        <v>0</v>
      </c>
      <c r="AF148" s="91">
        <f t="shared" si="170"/>
        <v>0</v>
      </c>
      <c r="AG148" s="91">
        <f t="shared" si="170"/>
        <v>0</v>
      </c>
      <c r="AH148" s="91">
        <f t="shared" si="170"/>
        <v>0</v>
      </c>
      <c r="AI148" s="91">
        <f t="shared" si="170"/>
        <v>0</v>
      </c>
      <c r="AJ148" s="91">
        <f t="shared" si="170"/>
        <v>0</v>
      </c>
      <c r="AK148" s="91">
        <f t="shared" si="170"/>
        <v>0</v>
      </c>
      <c r="AL148" s="91">
        <f t="shared" si="170"/>
        <v>0</v>
      </c>
      <c r="AM148" s="91">
        <f t="shared" si="170"/>
        <v>0</v>
      </c>
      <c r="AN148" s="91">
        <f t="shared" si="170"/>
        <v>0</v>
      </c>
      <c r="AO148" s="91">
        <f t="shared" si="170"/>
        <v>0</v>
      </c>
      <c r="AP148" s="91">
        <f t="shared" si="170"/>
        <v>0</v>
      </c>
      <c r="AQ148" s="91">
        <f t="shared" si="170"/>
        <v>0</v>
      </c>
      <c r="AR148" s="91">
        <f t="shared" si="170"/>
        <v>0</v>
      </c>
      <c r="AS148" s="91">
        <f t="shared" si="170"/>
        <v>0</v>
      </c>
      <c r="AT148" s="91">
        <f t="shared" si="170"/>
        <v>0</v>
      </c>
      <c r="AU148" s="91">
        <f t="shared" si="170"/>
        <v>0</v>
      </c>
      <c r="AV148" s="91">
        <f t="shared" si="170"/>
        <v>0</v>
      </c>
      <c r="AW148" s="91">
        <f t="shared" si="170"/>
        <v>0</v>
      </c>
      <c r="AX148" s="91">
        <f t="shared" si="170"/>
        <v>0</v>
      </c>
      <c r="AY148" s="91">
        <f t="shared" si="170"/>
        <v>0</v>
      </c>
      <c r="AZ148" s="91">
        <f t="shared" si="170"/>
        <v>0</v>
      </c>
      <c r="BA148" s="91">
        <f t="shared" si="170"/>
        <v>0</v>
      </c>
      <c r="BB148" s="144">
        <f t="shared" si="164"/>
        <v>0</v>
      </c>
    </row>
    <row r="149" spans="2:54" outlineLevel="1">
      <c r="C149" s="175"/>
      <c r="D149" s="176" t="str">
        <f t="shared" ref="D149" si="171">+D46</f>
        <v>Sum utgifter i perioden</v>
      </c>
      <c r="E149" s="145">
        <f>SUM(E140:E148)</f>
        <v>0</v>
      </c>
      <c r="F149" s="145">
        <f t="shared" ref="F149:Y149" si="172">SUM(F140:F148)</f>
        <v>0</v>
      </c>
      <c r="G149" s="145">
        <f t="shared" si="172"/>
        <v>0</v>
      </c>
      <c r="H149" s="145">
        <f t="shared" si="172"/>
        <v>0</v>
      </c>
      <c r="I149" s="145">
        <f t="shared" si="172"/>
        <v>0</v>
      </c>
      <c r="J149" s="145">
        <f>SUM(J140:J148)</f>
        <v>0</v>
      </c>
      <c r="K149" s="145">
        <f t="shared" si="172"/>
        <v>0</v>
      </c>
      <c r="L149" s="145">
        <f t="shared" si="172"/>
        <v>0</v>
      </c>
      <c r="M149" s="145">
        <f t="shared" si="172"/>
        <v>0</v>
      </c>
      <c r="N149" s="145">
        <f t="shared" si="172"/>
        <v>0</v>
      </c>
      <c r="O149" s="145">
        <f t="shared" si="172"/>
        <v>0</v>
      </c>
      <c r="P149" s="145">
        <f t="shared" si="172"/>
        <v>0</v>
      </c>
      <c r="Q149" s="145">
        <f t="shared" si="172"/>
        <v>0</v>
      </c>
      <c r="R149" s="145">
        <f t="shared" si="172"/>
        <v>0</v>
      </c>
      <c r="S149" s="145">
        <f t="shared" si="172"/>
        <v>0</v>
      </c>
      <c r="T149" s="145">
        <f t="shared" si="172"/>
        <v>0</v>
      </c>
      <c r="U149" s="145">
        <f t="shared" si="172"/>
        <v>0</v>
      </c>
      <c r="V149" s="145">
        <f t="shared" si="172"/>
        <v>0</v>
      </c>
      <c r="W149" s="145">
        <f t="shared" si="172"/>
        <v>0</v>
      </c>
      <c r="X149" s="145">
        <f t="shared" si="172"/>
        <v>0</v>
      </c>
      <c r="Y149" s="145">
        <f t="shared" si="172"/>
        <v>0</v>
      </c>
      <c r="Z149" s="145">
        <f t="shared" ref="Z149:BA149" si="173">SUM(Z140:Z148)</f>
        <v>0</v>
      </c>
      <c r="AA149" s="145">
        <f t="shared" si="173"/>
        <v>0</v>
      </c>
      <c r="AB149" s="145">
        <f t="shared" si="173"/>
        <v>0</v>
      </c>
      <c r="AC149" s="145">
        <f t="shared" si="173"/>
        <v>0</v>
      </c>
      <c r="AD149" s="145">
        <f t="shared" si="173"/>
        <v>0</v>
      </c>
      <c r="AE149" s="145">
        <f t="shared" si="173"/>
        <v>0</v>
      </c>
      <c r="AF149" s="145">
        <f t="shared" si="173"/>
        <v>0</v>
      </c>
      <c r="AG149" s="145">
        <f t="shared" si="173"/>
        <v>0</v>
      </c>
      <c r="AH149" s="145">
        <f t="shared" si="173"/>
        <v>0</v>
      </c>
      <c r="AI149" s="145">
        <f t="shared" si="173"/>
        <v>0</v>
      </c>
      <c r="AJ149" s="145">
        <f t="shared" si="173"/>
        <v>0</v>
      </c>
      <c r="AK149" s="145">
        <f t="shared" si="173"/>
        <v>0</v>
      </c>
      <c r="AL149" s="145">
        <f t="shared" si="173"/>
        <v>0</v>
      </c>
      <c r="AM149" s="145">
        <f t="shared" si="173"/>
        <v>0</v>
      </c>
      <c r="AN149" s="145">
        <f t="shared" si="173"/>
        <v>0</v>
      </c>
      <c r="AO149" s="145">
        <f t="shared" si="173"/>
        <v>0</v>
      </c>
      <c r="AP149" s="145">
        <f t="shared" si="173"/>
        <v>0</v>
      </c>
      <c r="AQ149" s="145">
        <f t="shared" si="173"/>
        <v>0</v>
      </c>
      <c r="AR149" s="145">
        <f t="shared" si="173"/>
        <v>0</v>
      </c>
      <c r="AS149" s="145">
        <f t="shared" si="173"/>
        <v>0</v>
      </c>
      <c r="AT149" s="145">
        <f t="shared" si="173"/>
        <v>0</v>
      </c>
      <c r="AU149" s="145">
        <f t="shared" si="173"/>
        <v>0</v>
      </c>
      <c r="AV149" s="145">
        <f t="shared" si="173"/>
        <v>0</v>
      </c>
      <c r="AW149" s="145">
        <f t="shared" si="173"/>
        <v>0</v>
      </c>
      <c r="AX149" s="145">
        <f t="shared" si="173"/>
        <v>0</v>
      </c>
      <c r="AY149" s="145">
        <f t="shared" si="173"/>
        <v>0</v>
      </c>
      <c r="AZ149" s="145">
        <f t="shared" si="173"/>
        <v>0</v>
      </c>
      <c r="BA149" s="145">
        <f t="shared" si="173"/>
        <v>0</v>
      </c>
      <c r="BB149" s="144">
        <f t="shared" si="164"/>
        <v>0</v>
      </c>
    </row>
    <row r="150" spans="2:54" outlineLevel="1">
      <c r="C150" s="175"/>
      <c r="D150" s="176" t="str">
        <f t="shared" ref="D150" si="174">+D47</f>
        <v>Nåverdi</v>
      </c>
      <c r="E150" s="145">
        <f>+E149*E23</f>
        <v>0</v>
      </c>
      <c r="F150" s="145">
        <f>+F149*F23</f>
        <v>0</v>
      </c>
      <c r="G150" s="145">
        <f t="shared" ref="G150:Y150" si="175">+G149*G23</f>
        <v>0</v>
      </c>
      <c r="H150" s="145">
        <f t="shared" si="175"/>
        <v>0</v>
      </c>
      <c r="I150" s="145">
        <f t="shared" si="175"/>
        <v>0</v>
      </c>
      <c r="J150" s="145">
        <f t="shared" si="175"/>
        <v>0</v>
      </c>
      <c r="K150" s="145">
        <f t="shared" si="175"/>
        <v>0</v>
      </c>
      <c r="L150" s="145">
        <f t="shared" si="175"/>
        <v>0</v>
      </c>
      <c r="M150" s="145">
        <f t="shared" si="175"/>
        <v>0</v>
      </c>
      <c r="N150" s="145">
        <f t="shared" si="175"/>
        <v>0</v>
      </c>
      <c r="O150" s="145">
        <f t="shared" si="175"/>
        <v>0</v>
      </c>
      <c r="P150" s="145">
        <f t="shared" si="175"/>
        <v>0</v>
      </c>
      <c r="Q150" s="145">
        <f t="shared" si="175"/>
        <v>0</v>
      </c>
      <c r="R150" s="145">
        <f t="shared" si="175"/>
        <v>0</v>
      </c>
      <c r="S150" s="145">
        <f t="shared" si="175"/>
        <v>0</v>
      </c>
      <c r="T150" s="145">
        <f t="shared" si="175"/>
        <v>0</v>
      </c>
      <c r="U150" s="145">
        <f t="shared" si="175"/>
        <v>0</v>
      </c>
      <c r="V150" s="145">
        <f t="shared" si="175"/>
        <v>0</v>
      </c>
      <c r="W150" s="145">
        <f t="shared" si="175"/>
        <v>0</v>
      </c>
      <c r="X150" s="145">
        <f t="shared" si="175"/>
        <v>0</v>
      </c>
      <c r="Y150" s="145">
        <f t="shared" si="175"/>
        <v>0</v>
      </c>
      <c r="Z150" s="145">
        <f t="shared" ref="Z150:BA150" si="176">+Z149*Z23</f>
        <v>0</v>
      </c>
      <c r="AA150" s="145">
        <f t="shared" si="176"/>
        <v>0</v>
      </c>
      <c r="AB150" s="145">
        <f t="shared" si="176"/>
        <v>0</v>
      </c>
      <c r="AC150" s="145">
        <f t="shared" si="176"/>
        <v>0</v>
      </c>
      <c r="AD150" s="145">
        <f t="shared" si="176"/>
        <v>0</v>
      </c>
      <c r="AE150" s="145">
        <f t="shared" si="176"/>
        <v>0</v>
      </c>
      <c r="AF150" s="145">
        <f t="shared" si="176"/>
        <v>0</v>
      </c>
      <c r="AG150" s="145">
        <f t="shared" si="176"/>
        <v>0</v>
      </c>
      <c r="AH150" s="145">
        <f t="shared" si="176"/>
        <v>0</v>
      </c>
      <c r="AI150" s="145">
        <f t="shared" si="176"/>
        <v>0</v>
      </c>
      <c r="AJ150" s="145">
        <f t="shared" si="176"/>
        <v>0</v>
      </c>
      <c r="AK150" s="145">
        <f t="shared" si="176"/>
        <v>0</v>
      </c>
      <c r="AL150" s="145">
        <f t="shared" si="176"/>
        <v>0</v>
      </c>
      <c r="AM150" s="145">
        <f t="shared" si="176"/>
        <v>0</v>
      </c>
      <c r="AN150" s="145">
        <f t="shared" si="176"/>
        <v>0</v>
      </c>
      <c r="AO150" s="145">
        <f t="shared" si="176"/>
        <v>0</v>
      </c>
      <c r="AP150" s="145">
        <f t="shared" si="176"/>
        <v>0</v>
      </c>
      <c r="AQ150" s="145">
        <f t="shared" si="176"/>
        <v>0</v>
      </c>
      <c r="AR150" s="145">
        <f t="shared" si="176"/>
        <v>0</v>
      </c>
      <c r="AS150" s="145">
        <f t="shared" si="176"/>
        <v>0</v>
      </c>
      <c r="AT150" s="145">
        <f t="shared" si="176"/>
        <v>0</v>
      </c>
      <c r="AU150" s="145">
        <f t="shared" si="176"/>
        <v>0</v>
      </c>
      <c r="AV150" s="145">
        <f t="shared" si="176"/>
        <v>0</v>
      </c>
      <c r="AW150" s="145">
        <f t="shared" si="176"/>
        <v>0</v>
      </c>
      <c r="AX150" s="145">
        <f t="shared" si="176"/>
        <v>0</v>
      </c>
      <c r="AY150" s="145">
        <f t="shared" si="176"/>
        <v>0</v>
      </c>
      <c r="AZ150" s="145">
        <f t="shared" si="176"/>
        <v>0</v>
      </c>
      <c r="BA150" s="145">
        <f t="shared" si="176"/>
        <v>0</v>
      </c>
      <c r="BB150" s="144">
        <f>SUM(E150:BA150)</f>
        <v>0</v>
      </c>
    </row>
    <row r="151" spans="2:54" outlineLevel="1">
      <c r="C151" s="175"/>
      <c r="D151" s="161" t="s">
        <v>197</v>
      </c>
      <c r="E151" s="145">
        <f>+E148*E$23</f>
        <v>0</v>
      </c>
      <c r="F151" s="145">
        <f t="shared" ref="F151:Y151" si="177">+F148*F$23</f>
        <v>0</v>
      </c>
      <c r="G151" s="145">
        <f t="shared" si="177"/>
        <v>0</v>
      </c>
      <c r="H151" s="145">
        <f t="shared" si="177"/>
        <v>0</v>
      </c>
      <c r="I151" s="145">
        <f t="shared" si="177"/>
        <v>0</v>
      </c>
      <c r="J151" s="145">
        <f>+J148*J$23</f>
        <v>0</v>
      </c>
      <c r="K151" s="145">
        <f t="shared" si="177"/>
        <v>0</v>
      </c>
      <c r="L151" s="145">
        <f>+L148*L$23</f>
        <v>0</v>
      </c>
      <c r="M151" s="145">
        <f t="shared" si="177"/>
        <v>0</v>
      </c>
      <c r="N151" s="145">
        <f t="shared" si="177"/>
        <v>0</v>
      </c>
      <c r="O151" s="145">
        <f t="shared" si="177"/>
        <v>0</v>
      </c>
      <c r="P151" s="145">
        <f t="shared" si="177"/>
        <v>0</v>
      </c>
      <c r="Q151" s="145">
        <f t="shared" si="177"/>
        <v>0</v>
      </c>
      <c r="R151" s="145">
        <f t="shared" si="177"/>
        <v>0</v>
      </c>
      <c r="S151" s="145">
        <f t="shared" si="177"/>
        <v>0</v>
      </c>
      <c r="T151" s="145">
        <f>+T148*T$23</f>
        <v>0</v>
      </c>
      <c r="U151" s="145">
        <f t="shared" si="177"/>
        <v>0</v>
      </c>
      <c r="V151" s="145">
        <f t="shared" si="177"/>
        <v>0</v>
      </c>
      <c r="W151" s="145">
        <f t="shared" si="177"/>
        <v>0</v>
      </c>
      <c r="X151" s="145">
        <f t="shared" si="177"/>
        <v>0</v>
      </c>
      <c r="Y151" s="145">
        <f t="shared" si="177"/>
        <v>0</v>
      </c>
      <c r="Z151" s="145">
        <f t="shared" ref="Z151:AZ151" si="178">+Z148*Z$23</f>
        <v>0</v>
      </c>
      <c r="AA151" s="145">
        <f t="shared" si="178"/>
        <v>0</v>
      </c>
      <c r="AB151" s="145">
        <f t="shared" si="178"/>
        <v>0</v>
      </c>
      <c r="AC151" s="145">
        <f t="shared" si="178"/>
        <v>0</v>
      </c>
      <c r="AD151" s="145">
        <f t="shared" si="178"/>
        <v>0</v>
      </c>
      <c r="AE151" s="145">
        <f t="shared" si="178"/>
        <v>0</v>
      </c>
      <c r="AF151" s="145">
        <f t="shared" si="178"/>
        <v>0</v>
      </c>
      <c r="AG151" s="145">
        <f t="shared" si="178"/>
        <v>0</v>
      </c>
      <c r="AH151" s="145">
        <f t="shared" si="178"/>
        <v>0</v>
      </c>
      <c r="AI151" s="145">
        <f t="shared" si="178"/>
        <v>0</v>
      </c>
      <c r="AJ151" s="145">
        <f t="shared" si="178"/>
        <v>0</v>
      </c>
      <c r="AK151" s="145">
        <f t="shared" si="178"/>
        <v>0</v>
      </c>
      <c r="AL151" s="145">
        <f t="shared" si="178"/>
        <v>0</v>
      </c>
      <c r="AM151" s="145">
        <f t="shared" si="178"/>
        <v>0</v>
      </c>
      <c r="AN151" s="145">
        <f t="shared" si="178"/>
        <v>0</v>
      </c>
      <c r="AO151" s="145">
        <f t="shared" si="178"/>
        <v>0</v>
      </c>
      <c r="AP151" s="145">
        <f t="shared" si="178"/>
        <v>0</v>
      </c>
      <c r="AQ151" s="145">
        <f t="shared" si="178"/>
        <v>0</v>
      </c>
      <c r="AR151" s="145">
        <f t="shared" si="178"/>
        <v>0</v>
      </c>
      <c r="AS151" s="145">
        <f t="shared" si="178"/>
        <v>0</v>
      </c>
      <c r="AT151" s="145">
        <f t="shared" si="178"/>
        <v>0</v>
      </c>
      <c r="AU151" s="145">
        <f t="shared" si="178"/>
        <v>0</v>
      </c>
      <c r="AV151" s="145">
        <f t="shared" si="178"/>
        <v>0</v>
      </c>
      <c r="AW151" s="145">
        <f t="shared" si="178"/>
        <v>0</v>
      </c>
      <c r="AX151" s="145">
        <f t="shared" si="178"/>
        <v>0</v>
      </c>
      <c r="AY151" s="145">
        <f t="shared" si="178"/>
        <v>0</v>
      </c>
      <c r="AZ151" s="145">
        <f t="shared" si="178"/>
        <v>0</v>
      </c>
      <c r="BA151" s="145">
        <f>+BA148*BA$23</f>
        <v>0</v>
      </c>
      <c r="BB151" s="144">
        <f>SUM(E151:BA151)</f>
        <v>0</v>
      </c>
    </row>
    <row r="152" spans="2:54" outlineLevel="1">
      <c r="C152" s="177"/>
      <c r="D152" s="178" t="s">
        <v>193</v>
      </c>
      <c r="E152" s="148">
        <f>+E150-E33</f>
        <v>0</v>
      </c>
      <c r="F152" s="148">
        <f t="shared" ref="F152:Y152" si="179">+F150-F33</f>
        <v>0</v>
      </c>
      <c r="G152" s="148">
        <f t="shared" si="179"/>
        <v>0</v>
      </c>
      <c r="H152" s="148">
        <f t="shared" si="179"/>
        <v>0</v>
      </c>
      <c r="I152" s="148">
        <f t="shared" si="179"/>
        <v>0</v>
      </c>
      <c r="J152" s="148">
        <f t="shared" si="179"/>
        <v>0</v>
      </c>
      <c r="K152" s="148">
        <f t="shared" si="179"/>
        <v>0</v>
      </c>
      <c r="L152" s="148">
        <f t="shared" si="179"/>
        <v>0</v>
      </c>
      <c r="M152" s="148">
        <f t="shared" si="179"/>
        <v>0</v>
      </c>
      <c r="N152" s="148">
        <f t="shared" si="179"/>
        <v>0</v>
      </c>
      <c r="O152" s="148">
        <f t="shared" si="179"/>
        <v>0</v>
      </c>
      <c r="P152" s="148">
        <f t="shared" si="179"/>
        <v>0</v>
      </c>
      <c r="Q152" s="148">
        <f t="shared" si="179"/>
        <v>0</v>
      </c>
      <c r="R152" s="148">
        <f t="shared" si="179"/>
        <v>0</v>
      </c>
      <c r="S152" s="148">
        <f t="shared" si="179"/>
        <v>0</v>
      </c>
      <c r="T152" s="148">
        <f t="shared" si="179"/>
        <v>0</v>
      </c>
      <c r="U152" s="148">
        <f t="shared" si="179"/>
        <v>0</v>
      </c>
      <c r="V152" s="148">
        <f t="shared" si="179"/>
        <v>0</v>
      </c>
      <c r="W152" s="148">
        <f t="shared" si="179"/>
        <v>0</v>
      </c>
      <c r="X152" s="148">
        <f t="shared" si="179"/>
        <v>0</v>
      </c>
      <c r="Y152" s="148">
        <f t="shared" si="179"/>
        <v>0</v>
      </c>
      <c r="Z152" s="148">
        <f t="shared" ref="Z152:AZ152" si="180">+Z150-Z33</f>
        <v>0</v>
      </c>
      <c r="AA152" s="148">
        <f t="shared" si="180"/>
        <v>0</v>
      </c>
      <c r="AB152" s="148">
        <f t="shared" si="180"/>
        <v>0</v>
      </c>
      <c r="AC152" s="148">
        <f t="shared" si="180"/>
        <v>0</v>
      </c>
      <c r="AD152" s="148">
        <f t="shared" si="180"/>
        <v>0</v>
      </c>
      <c r="AE152" s="148">
        <f t="shared" si="180"/>
        <v>0</v>
      </c>
      <c r="AF152" s="148">
        <f t="shared" si="180"/>
        <v>0</v>
      </c>
      <c r="AG152" s="148">
        <f t="shared" si="180"/>
        <v>0</v>
      </c>
      <c r="AH152" s="148">
        <f t="shared" si="180"/>
        <v>0</v>
      </c>
      <c r="AI152" s="148">
        <f t="shared" si="180"/>
        <v>0</v>
      </c>
      <c r="AJ152" s="148">
        <f t="shared" si="180"/>
        <v>0</v>
      </c>
      <c r="AK152" s="148">
        <f t="shared" si="180"/>
        <v>0</v>
      </c>
      <c r="AL152" s="148">
        <f t="shared" si="180"/>
        <v>0</v>
      </c>
      <c r="AM152" s="148">
        <f t="shared" si="180"/>
        <v>0</v>
      </c>
      <c r="AN152" s="148">
        <f t="shared" si="180"/>
        <v>0</v>
      </c>
      <c r="AO152" s="148">
        <f t="shared" si="180"/>
        <v>0</v>
      </c>
      <c r="AP152" s="148">
        <f t="shared" si="180"/>
        <v>0</v>
      </c>
      <c r="AQ152" s="148">
        <f t="shared" si="180"/>
        <v>0</v>
      </c>
      <c r="AR152" s="148">
        <f t="shared" si="180"/>
        <v>0</v>
      </c>
      <c r="AS152" s="148">
        <f t="shared" si="180"/>
        <v>0</v>
      </c>
      <c r="AT152" s="148">
        <f t="shared" si="180"/>
        <v>0</v>
      </c>
      <c r="AU152" s="148">
        <f t="shared" si="180"/>
        <v>0</v>
      </c>
      <c r="AV152" s="148">
        <f t="shared" si="180"/>
        <v>0</v>
      </c>
      <c r="AW152" s="148">
        <f t="shared" si="180"/>
        <v>0</v>
      </c>
      <c r="AX152" s="148">
        <f t="shared" si="180"/>
        <v>0</v>
      </c>
      <c r="AY152" s="148">
        <f t="shared" si="180"/>
        <v>0</v>
      </c>
      <c r="AZ152" s="148">
        <f t="shared" si="180"/>
        <v>0</v>
      </c>
      <c r="BA152" s="148">
        <f>+BA150-BA33</f>
        <v>0</v>
      </c>
      <c r="BB152" s="149">
        <f>SUM(E152:BA152)</f>
        <v>0</v>
      </c>
    </row>
    <row r="153" spans="2:54">
      <c r="C153" s="179"/>
      <c r="D153" s="179"/>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c r="AP153" s="150"/>
      <c r="AQ153" s="150"/>
      <c r="AR153" s="150"/>
      <c r="AS153" s="150"/>
      <c r="AT153" s="150"/>
      <c r="AU153" s="150"/>
      <c r="AV153" s="150"/>
      <c r="AW153" s="150"/>
      <c r="AX153" s="150"/>
      <c r="AY153" s="150"/>
      <c r="AZ153" s="150"/>
      <c r="BA153" s="150"/>
      <c r="BB153" s="150"/>
    </row>
    <row r="154" spans="2:54">
      <c r="C154" s="156">
        <f>+N7</f>
        <v>0</v>
      </c>
      <c r="D154" s="157" t="s">
        <v>121</v>
      </c>
      <c r="E154" s="141">
        <v>0</v>
      </c>
      <c r="F154" s="141">
        <v>1</v>
      </c>
      <c r="G154" s="141">
        <v>2</v>
      </c>
      <c r="H154" s="141">
        <v>3</v>
      </c>
      <c r="I154" s="141">
        <v>4</v>
      </c>
      <c r="J154" s="141">
        <v>5</v>
      </c>
      <c r="K154" s="141">
        <v>6</v>
      </c>
      <c r="L154" s="141">
        <v>7</v>
      </c>
      <c r="M154" s="141">
        <v>8</v>
      </c>
      <c r="N154" s="141">
        <v>9</v>
      </c>
      <c r="O154" s="141">
        <v>10</v>
      </c>
      <c r="P154" s="141">
        <v>11</v>
      </c>
      <c r="Q154" s="141">
        <v>12</v>
      </c>
      <c r="R154" s="141">
        <v>13</v>
      </c>
      <c r="S154" s="141">
        <v>14</v>
      </c>
      <c r="T154" s="141">
        <v>15</v>
      </c>
      <c r="U154" s="141">
        <v>16</v>
      </c>
      <c r="V154" s="141">
        <v>17</v>
      </c>
      <c r="W154" s="141">
        <v>18</v>
      </c>
      <c r="X154" s="141">
        <v>19</v>
      </c>
      <c r="Y154" s="141">
        <v>20</v>
      </c>
      <c r="Z154" s="141">
        <v>21</v>
      </c>
      <c r="AA154" s="141">
        <v>22</v>
      </c>
      <c r="AB154" s="141">
        <v>23</v>
      </c>
      <c r="AC154" s="141">
        <v>24</v>
      </c>
      <c r="AD154" s="141">
        <v>25</v>
      </c>
      <c r="AE154" s="141">
        <v>26</v>
      </c>
      <c r="AF154" s="141">
        <v>27</v>
      </c>
      <c r="AG154" s="141">
        <v>28</v>
      </c>
      <c r="AH154" s="141">
        <v>29</v>
      </c>
      <c r="AI154" s="141">
        <v>30</v>
      </c>
      <c r="AJ154" s="141">
        <v>31</v>
      </c>
      <c r="AK154" s="141">
        <v>32</v>
      </c>
      <c r="AL154" s="141">
        <v>33</v>
      </c>
      <c r="AM154" s="141">
        <v>34</v>
      </c>
      <c r="AN154" s="141">
        <v>35</v>
      </c>
      <c r="AO154" s="141">
        <v>36</v>
      </c>
      <c r="AP154" s="141">
        <v>37</v>
      </c>
      <c r="AQ154" s="141">
        <v>38</v>
      </c>
      <c r="AR154" s="141">
        <v>39</v>
      </c>
      <c r="AS154" s="141">
        <v>40</v>
      </c>
      <c r="AT154" s="141">
        <v>41</v>
      </c>
      <c r="AU154" s="141">
        <v>42</v>
      </c>
      <c r="AV154" s="141">
        <v>43</v>
      </c>
      <c r="AW154" s="141">
        <v>44</v>
      </c>
      <c r="AX154" s="141">
        <v>45</v>
      </c>
      <c r="AY154" s="141">
        <v>46</v>
      </c>
      <c r="AZ154" s="141">
        <v>47</v>
      </c>
      <c r="BA154" s="141">
        <v>48</v>
      </c>
      <c r="BB154" s="142"/>
    </row>
    <row r="155" spans="2:54">
      <c r="B155" s="60" t="str">
        <f>CONCATENATE($C$154,C155)</f>
        <v>0Investeringskost 1</v>
      </c>
      <c r="C155" s="175" t="str">
        <f>+C9</f>
        <v>Investeringskost 1</v>
      </c>
      <c r="D155" s="176" t="str">
        <f>+D37</f>
        <v>&lt;navn på investeringskostnad&gt;</v>
      </c>
      <c r="E155" s="145">
        <f>+N9</f>
        <v>0</v>
      </c>
      <c r="F155" s="145"/>
      <c r="G155" s="111"/>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145"/>
      <c r="AK155" s="145"/>
      <c r="AL155" s="145"/>
      <c r="AM155" s="145"/>
      <c r="AN155" s="145"/>
      <c r="AO155" s="145"/>
      <c r="AP155" s="145"/>
      <c r="AQ155" s="145"/>
      <c r="AR155" s="145"/>
      <c r="AS155" s="145"/>
      <c r="AT155" s="145"/>
      <c r="AU155" s="145"/>
      <c r="AV155" s="145"/>
      <c r="AW155" s="145"/>
      <c r="AX155" s="145"/>
      <c r="AY155" s="145"/>
      <c r="AZ155" s="145"/>
      <c r="BA155" s="145"/>
      <c r="BB155" s="144">
        <f t="shared" ref="BB155:BB162" si="181">SUM(E155:BA155)</f>
        <v>0</v>
      </c>
    </row>
    <row r="156" spans="2:54">
      <c r="B156" s="60" t="str">
        <f t="shared" ref="B156:B163" si="182">CONCATENATE($C$154,C156)</f>
        <v>0Investeringskost 2</v>
      </c>
      <c r="C156" s="175" t="str">
        <f t="shared" ref="C156:C157" si="183">+C10</f>
        <v>Investeringskost 2</v>
      </c>
      <c r="D156" s="176">
        <f t="shared" ref="D156:D157" si="184">+D38</f>
        <v>0</v>
      </c>
      <c r="E156" s="145">
        <f t="shared" ref="E156:E157" si="185">+N10</f>
        <v>0</v>
      </c>
      <c r="F156" s="145"/>
      <c r="G156" s="111"/>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4">
        <f t="shared" si="181"/>
        <v>0</v>
      </c>
    </row>
    <row r="157" spans="2:54">
      <c r="B157" s="60" t="str">
        <f t="shared" si="182"/>
        <v>0Investeringskost 3</v>
      </c>
      <c r="C157" s="175" t="str">
        <f t="shared" si="183"/>
        <v>Investeringskost 3</v>
      </c>
      <c r="D157" s="176">
        <f t="shared" si="184"/>
        <v>0</v>
      </c>
      <c r="E157" s="145">
        <f t="shared" si="185"/>
        <v>0</v>
      </c>
      <c r="F157" s="145"/>
      <c r="G157" s="111"/>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5"/>
      <c r="AZ157" s="145"/>
      <c r="BA157" s="145"/>
      <c r="BB157" s="144">
        <f t="shared" si="181"/>
        <v>0</v>
      </c>
    </row>
    <row r="158" spans="2:54">
      <c r="B158" s="60" t="str">
        <f t="shared" si="182"/>
        <v>0Driftsutgift 1 (per måned)</v>
      </c>
      <c r="C158" s="175" t="str">
        <f>+C14</f>
        <v>Driftsutgift 1 (per måned)</v>
      </c>
      <c r="D158" s="176" t="str">
        <f>+D40</f>
        <v>&lt;navn på driftsutgift&gt;</v>
      </c>
      <c r="E158" s="145"/>
      <c r="F158" s="91">
        <f t="shared" ref="F158:BA158" si="186">IF(F$25&lt;=Levetid,$N14*(1+Justert_prisstigning)^F$25,)</f>
        <v>0</v>
      </c>
      <c r="G158" s="91">
        <f t="shared" si="186"/>
        <v>0</v>
      </c>
      <c r="H158" s="91">
        <f t="shared" si="186"/>
        <v>0</v>
      </c>
      <c r="I158" s="91">
        <f t="shared" si="186"/>
        <v>0</v>
      </c>
      <c r="J158" s="91">
        <f t="shared" si="186"/>
        <v>0</v>
      </c>
      <c r="K158" s="91">
        <f t="shared" si="186"/>
        <v>0</v>
      </c>
      <c r="L158" s="91">
        <f t="shared" si="186"/>
        <v>0</v>
      </c>
      <c r="M158" s="91">
        <f t="shared" si="186"/>
        <v>0</v>
      </c>
      <c r="N158" s="91">
        <f t="shared" si="186"/>
        <v>0</v>
      </c>
      <c r="O158" s="91">
        <f t="shared" si="186"/>
        <v>0</v>
      </c>
      <c r="P158" s="91">
        <f t="shared" si="186"/>
        <v>0</v>
      </c>
      <c r="Q158" s="91">
        <f t="shared" si="186"/>
        <v>0</v>
      </c>
      <c r="R158" s="91">
        <f t="shared" si="186"/>
        <v>0</v>
      </c>
      <c r="S158" s="91">
        <f t="shared" si="186"/>
        <v>0</v>
      </c>
      <c r="T158" s="91">
        <f t="shared" si="186"/>
        <v>0</v>
      </c>
      <c r="U158" s="91">
        <f t="shared" si="186"/>
        <v>0</v>
      </c>
      <c r="V158" s="91">
        <f t="shared" si="186"/>
        <v>0</v>
      </c>
      <c r="W158" s="91">
        <f t="shared" si="186"/>
        <v>0</v>
      </c>
      <c r="X158" s="91">
        <f t="shared" si="186"/>
        <v>0</v>
      </c>
      <c r="Y158" s="91">
        <f t="shared" si="186"/>
        <v>0</v>
      </c>
      <c r="Z158" s="91">
        <f t="shared" si="186"/>
        <v>0</v>
      </c>
      <c r="AA158" s="91">
        <f t="shared" si="186"/>
        <v>0</v>
      </c>
      <c r="AB158" s="91">
        <f t="shared" si="186"/>
        <v>0</v>
      </c>
      <c r="AC158" s="91">
        <f t="shared" si="186"/>
        <v>0</v>
      </c>
      <c r="AD158" s="91">
        <f t="shared" si="186"/>
        <v>0</v>
      </c>
      <c r="AE158" s="91">
        <f t="shared" si="186"/>
        <v>0</v>
      </c>
      <c r="AF158" s="91">
        <f t="shared" si="186"/>
        <v>0</v>
      </c>
      <c r="AG158" s="91">
        <f t="shared" si="186"/>
        <v>0</v>
      </c>
      <c r="AH158" s="91">
        <f t="shared" si="186"/>
        <v>0</v>
      </c>
      <c r="AI158" s="91">
        <f t="shared" si="186"/>
        <v>0</v>
      </c>
      <c r="AJ158" s="91">
        <f t="shared" si="186"/>
        <v>0</v>
      </c>
      <c r="AK158" s="91">
        <f t="shared" si="186"/>
        <v>0</v>
      </c>
      <c r="AL158" s="91">
        <f t="shared" si="186"/>
        <v>0</v>
      </c>
      <c r="AM158" s="91">
        <f t="shared" si="186"/>
        <v>0</v>
      </c>
      <c r="AN158" s="91">
        <f t="shared" si="186"/>
        <v>0</v>
      </c>
      <c r="AO158" s="91">
        <f t="shared" si="186"/>
        <v>0</v>
      </c>
      <c r="AP158" s="91">
        <f t="shared" si="186"/>
        <v>0</v>
      </c>
      <c r="AQ158" s="91">
        <f t="shared" si="186"/>
        <v>0</v>
      </c>
      <c r="AR158" s="91">
        <f t="shared" si="186"/>
        <v>0</v>
      </c>
      <c r="AS158" s="91">
        <f t="shared" si="186"/>
        <v>0</v>
      </c>
      <c r="AT158" s="91">
        <f t="shared" si="186"/>
        <v>0</v>
      </c>
      <c r="AU158" s="91">
        <f t="shared" si="186"/>
        <v>0</v>
      </c>
      <c r="AV158" s="91">
        <f t="shared" si="186"/>
        <v>0</v>
      </c>
      <c r="AW158" s="91">
        <f t="shared" si="186"/>
        <v>0</v>
      </c>
      <c r="AX158" s="91">
        <f t="shared" si="186"/>
        <v>0</v>
      </c>
      <c r="AY158" s="91">
        <f t="shared" si="186"/>
        <v>0</v>
      </c>
      <c r="AZ158" s="91">
        <f t="shared" si="186"/>
        <v>0</v>
      </c>
      <c r="BA158" s="91">
        <f t="shared" si="186"/>
        <v>0</v>
      </c>
      <c r="BB158" s="144">
        <f t="shared" si="181"/>
        <v>0</v>
      </c>
    </row>
    <row r="159" spans="2:54">
      <c r="B159" s="60" t="str">
        <f t="shared" si="182"/>
        <v>0Driftsutgift 2 (per måned)</v>
      </c>
      <c r="C159" s="175" t="str">
        <f t="shared" ref="C159:C162" si="187">+C15</f>
        <v>Driftsutgift 2 (per måned)</v>
      </c>
      <c r="D159" s="176">
        <f t="shared" ref="D159:D160" si="188">+D41</f>
        <v>0</v>
      </c>
      <c r="E159" s="145"/>
      <c r="F159" s="91">
        <f t="shared" ref="F159:BA159" si="189">IF(F$25&lt;=Levetid,$N15*(1+Justert_prisstigning)^F$25,)</f>
        <v>0</v>
      </c>
      <c r="G159" s="91">
        <f t="shared" si="189"/>
        <v>0</v>
      </c>
      <c r="H159" s="91">
        <f t="shared" si="189"/>
        <v>0</v>
      </c>
      <c r="I159" s="91">
        <f t="shared" si="189"/>
        <v>0</v>
      </c>
      <c r="J159" s="91">
        <f t="shared" si="189"/>
        <v>0</v>
      </c>
      <c r="K159" s="91">
        <f t="shared" si="189"/>
        <v>0</v>
      </c>
      <c r="L159" s="91">
        <f t="shared" si="189"/>
        <v>0</v>
      </c>
      <c r="M159" s="91">
        <f t="shared" si="189"/>
        <v>0</v>
      </c>
      <c r="N159" s="91">
        <f t="shared" si="189"/>
        <v>0</v>
      </c>
      <c r="O159" s="91">
        <f t="shared" si="189"/>
        <v>0</v>
      </c>
      <c r="P159" s="91">
        <f t="shared" si="189"/>
        <v>0</v>
      </c>
      <c r="Q159" s="91">
        <f t="shared" si="189"/>
        <v>0</v>
      </c>
      <c r="R159" s="91">
        <f t="shared" si="189"/>
        <v>0</v>
      </c>
      <c r="S159" s="91">
        <f t="shared" si="189"/>
        <v>0</v>
      </c>
      <c r="T159" s="91">
        <f t="shared" si="189"/>
        <v>0</v>
      </c>
      <c r="U159" s="91">
        <f t="shared" si="189"/>
        <v>0</v>
      </c>
      <c r="V159" s="91">
        <f t="shared" si="189"/>
        <v>0</v>
      </c>
      <c r="W159" s="91">
        <f t="shared" si="189"/>
        <v>0</v>
      </c>
      <c r="X159" s="91">
        <f t="shared" si="189"/>
        <v>0</v>
      </c>
      <c r="Y159" s="91">
        <f t="shared" si="189"/>
        <v>0</v>
      </c>
      <c r="Z159" s="91">
        <f t="shared" si="189"/>
        <v>0</v>
      </c>
      <c r="AA159" s="91">
        <f t="shared" si="189"/>
        <v>0</v>
      </c>
      <c r="AB159" s="91">
        <f t="shared" si="189"/>
        <v>0</v>
      </c>
      <c r="AC159" s="91">
        <f t="shared" si="189"/>
        <v>0</v>
      </c>
      <c r="AD159" s="91">
        <f t="shared" si="189"/>
        <v>0</v>
      </c>
      <c r="AE159" s="91">
        <f t="shared" si="189"/>
        <v>0</v>
      </c>
      <c r="AF159" s="91">
        <f t="shared" si="189"/>
        <v>0</v>
      </c>
      <c r="AG159" s="91">
        <f t="shared" si="189"/>
        <v>0</v>
      </c>
      <c r="AH159" s="91">
        <f t="shared" si="189"/>
        <v>0</v>
      </c>
      <c r="AI159" s="91">
        <f t="shared" si="189"/>
        <v>0</v>
      </c>
      <c r="AJ159" s="91">
        <f t="shared" si="189"/>
        <v>0</v>
      </c>
      <c r="AK159" s="91">
        <f t="shared" si="189"/>
        <v>0</v>
      </c>
      <c r="AL159" s="91">
        <f t="shared" si="189"/>
        <v>0</v>
      </c>
      <c r="AM159" s="91">
        <f t="shared" si="189"/>
        <v>0</v>
      </c>
      <c r="AN159" s="91">
        <f t="shared" si="189"/>
        <v>0</v>
      </c>
      <c r="AO159" s="91">
        <f t="shared" si="189"/>
        <v>0</v>
      </c>
      <c r="AP159" s="91">
        <f t="shared" si="189"/>
        <v>0</v>
      </c>
      <c r="AQ159" s="91">
        <f t="shared" si="189"/>
        <v>0</v>
      </c>
      <c r="AR159" s="91">
        <f t="shared" si="189"/>
        <v>0</v>
      </c>
      <c r="AS159" s="91">
        <f t="shared" si="189"/>
        <v>0</v>
      </c>
      <c r="AT159" s="91">
        <f t="shared" si="189"/>
        <v>0</v>
      </c>
      <c r="AU159" s="91">
        <f t="shared" si="189"/>
        <v>0</v>
      </c>
      <c r="AV159" s="91">
        <f t="shared" si="189"/>
        <v>0</v>
      </c>
      <c r="AW159" s="91">
        <f t="shared" si="189"/>
        <v>0</v>
      </c>
      <c r="AX159" s="91">
        <f t="shared" si="189"/>
        <v>0</v>
      </c>
      <c r="AY159" s="91">
        <f t="shared" si="189"/>
        <v>0</v>
      </c>
      <c r="AZ159" s="91">
        <f t="shared" si="189"/>
        <v>0</v>
      </c>
      <c r="BA159" s="91">
        <f t="shared" si="189"/>
        <v>0</v>
      </c>
      <c r="BB159" s="144">
        <f t="shared" si="181"/>
        <v>0</v>
      </c>
    </row>
    <row r="160" spans="2:54">
      <c r="B160" s="60" t="str">
        <f t="shared" si="182"/>
        <v>0Driftsutgift 3 (per måned)</v>
      </c>
      <c r="C160" s="175" t="str">
        <f t="shared" si="187"/>
        <v>Driftsutgift 3 (per måned)</v>
      </c>
      <c r="D160" s="176">
        <f t="shared" si="188"/>
        <v>0</v>
      </c>
      <c r="E160" s="145"/>
      <c r="F160" s="91">
        <f t="shared" ref="F160:BA160" si="190">IF(F$25&lt;=Levetid,$N16*(1+Justert_prisstigning)^F$25,)</f>
        <v>0</v>
      </c>
      <c r="G160" s="91">
        <f t="shared" si="190"/>
        <v>0</v>
      </c>
      <c r="H160" s="91">
        <f t="shared" si="190"/>
        <v>0</v>
      </c>
      <c r="I160" s="91">
        <f t="shared" si="190"/>
        <v>0</v>
      </c>
      <c r="J160" s="91">
        <f t="shared" si="190"/>
        <v>0</v>
      </c>
      <c r="K160" s="91">
        <f t="shared" si="190"/>
        <v>0</v>
      </c>
      <c r="L160" s="91">
        <f t="shared" si="190"/>
        <v>0</v>
      </c>
      <c r="M160" s="91">
        <f t="shared" si="190"/>
        <v>0</v>
      </c>
      <c r="N160" s="91">
        <f t="shared" si="190"/>
        <v>0</v>
      </c>
      <c r="O160" s="91">
        <f t="shared" si="190"/>
        <v>0</v>
      </c>
      <c r="P160" s="91">
        <f t="shared" si="190"/>
        <v>0</v>
      </c>
      <c r="Q160" s="91">
        <f t="shared" si="190"/>
        <v>0</v>
      </c>
      <c r="R160" s="91">
        <f t="shared" si="190"/>
        <v>0</v>
      </c>
      <c r="S160" s="91">
        <f t="shared" si="190"/>
        <v>0</v>
      </c>
      <c r="T160" s="91">
        <f t="shared" si="190"/>
        <v>0</v>
      </c>
      <c r="U160" s="91">
        <f t="shared" si="190"/>
        <v>0</v>
      </c>
      <c r="V160" s="91">
        <f t="shared" si="190"/>
        <v>0</v>
      </c>
      <c r="W160" s="91">
        <f t="shared" si="190"/>
        <v>0</v>
      </c>
      <c r="X160" s="91">
        <f t="shared" si="190"/>
        <v>0</v>
      </c>
      <c r="Y160" s="91">
        <f t="shared" si="190"/>
        <v>0</v>
      </c>
      <c r="Z160" s="91">
        <f t="shared" si="190"/>
        <v>0</v>
      </c>
      <c r="AA160" s="91">
        <f t="shared" si="190"/>
        <v>0</v>
      </c>
      <c r="AB160" s="91">
        <f t="shared" si="190"/>
        <v>0</v>
      </c>
      <c r="AC160" s="91">
        <f t="shared" si="190"/>
        <v>0</v>
      </c>
      <c r="AD160" s="91">
        <f t="shared" si="190"/>
        <v>0</v>
      </c>
      <c r="AE160" s="91">
        <f t="shared" si="190"/>
        <v>0</v>
      </c>
      <c r="AF160" s="91">
        <f t="shared" si="190"/>
        <v>0</v>
      </c>
      <c r="AG160" s="91">
        <f t="shared" si="190"/>
        <v>0</v>
      </c>
      <c r="AH160" s="91">
        <f t="shared" si="190"/>
        <v>0</v>
      </c>
      <c r="AI160" s="91">
        <f t="shared" si="190"/>
        <v>0</v>
      </c>
      <c r="AJ160" s="91">
        <f t="shared" si="190"/>
        <v>0</v>
      </c>
      <c r="AK160" s="91">
        <f t="shared" si="190"/>
        <v>0</v>
      </c>
      <c r="AL160" s="91">
        <f t="shared" si="190"/>
        <v>0</v>
      </c>
      <c r="AM160" s="91">
        <f t="shared" si="190"/>
        <v>0</v>
      </c>
      <c r="AN160" s="91">
        <f t="shared" si="190"/>
        <v>0</v>
      </c>
      <c r="AO160" s="91">
        <f t="shared" si="190"/>
        <v>0</v>
      </c>
      <c r="AP160" s="91">
        <f t="shared" si="190"/>
        <v>0</v>
      </c>
      <c r="AQ160" s="91">
        <f t="shared" si="190"/>
        <v>0</v>
      </c>
      <c r="AR160" s="91">
        <f t="shared" si="190"/>
        <v>0</v>
      </c>
      <c r="AS160" s="91">
        <f t="shared" si="190"/>
        <v>0</v>
      </c>
      <c r="AT160" s="91">
        <f t="shared" si="190"/>
        <v>0</v>
      </c>
      <c r="AU160" s="91">
        <f t="shared" si="190"/>
        <v>0</v>
      </c>
      <c r="AV160" s="91">
        <f t="shared" si="190"/>
        <v>0</v>
      </c>
      <c r="AW160" s="91">
        <f t="shared" si="190"/>
        <v>0</v>
      </c>
      <c r="AX160" s="91">
        <f t="shared" si="190"/>
        <v>0</v>
      </c>
      <c r="AY160" s="91">
        <f t="shared" si="190"/>
        <v>0</v>
      </c>
      <c r="AZ160" s="91">
        <f t="shared" si="190"/>
        <v>0</v>
      </c>
      <c r="BA160" s="91">
        <f t="shared" si="190"/>
        <v>0</v>
      </c>
      <c r="BB160" s="144">
        <f t="shared" si="181"/>
        <v>0</v>
      </c>
    </row>
    <row r="161" spans="2:54">
      <c r="B161" s="60" t="str">
        <f t="shared" si="182"/>
        <v>0Driftsutgift 4 (per måned)</v>
      </c>
      <c r="C161" s="175" t="str">
        <f t="shared" si="187"/>
        <v>Driftsutgift 4 (per måned)</v>
      </c>
      <c r="D161" s="176">
        <f>+D43</f>
        <v>0</v>
      </c>
      <c r="E161" s="145"/>
      <c r="F161" s="91">
        <f t="shared" ref="F161:BA161" si="191">IF(F$25&lt;=Levetid,$N17*(1+Justert_prisstigning)^F$25,)</f>
        <v>0</v>
      </c>
      <c r="G161" s="91">
        <f t="shared" si="191"/>
        <v>0</v>
      </c>
      <c r="H161" s="91">
        <f t="shared" si="191"/>
        <v>0</v>
      </c>
      <c r="I161" s="91">
        <f t="shared" si="191"/>
        <v>0</v>
      </c>
      <c r="J161" s="91">
        <f t="shared" si="191"/>
        <v>0</v>
      </c>
      <c r="K161" s="91">
        <f t="shared" si="191"/>
        <v>0</v>
      </c>
      <c r="L161" s="91">
        <f t="shared" si="191"/>
        <v>0</v>
      </c>
      <c r="M161" s="91">
        <f t="shared" si="191"/>
        <v>0</v>
      </c>
      <c r="N161" s="91">
        <f t="shared" si="191"/>
        <v>0</v>
      </c>
      <c r="O161" s="91">
        <f t="shared" si="191"/>
        <v>0</v>
      </c>
      <c r="P161" s="91">
        <f t="shared" si="191"/>
        <v>0</v>
      </c>
      <c r="Q161" s="91">
        <f t="shared" si="191"/>
        <v>0</v>
      </c>
      <c r="R161" s="91">
        <f t="shared" si="191"/>
        <v>0</v>
      </c>
      <c r="S161" s="91">
        <f t="shared" si="191"/>
        <v>0</v>
      </c>
      <c r="T161" s="91">
        <f t="shared" si="191"/>
        <v>0</v>
      </c>
      <c r="U161" s="91">
        <f t="shared" si="191"/>
        <v>0</v>
      </c>
      <c r="V161" s="91">
        <f t="shared" si="191"/>
        <v>0</v>
      </c>
      <c r="W161" s="91">
        <f t="shared" si="191"/>
        <v>0</v>
      </c>
      <c r="X161" s="91">
        <f t="shared" si="191"/>
        <v>0</v>
      </c>
      <c r="Y161" s="91">
        <f t="shared" si="191"/>
        <v>0</v>
      </c>
      <c r="Z161" s="91">
        <f t="shared" si="191"/>
        <v>0</v>
      </c>
      <c r="AA161" s="91">
        <f t="shared" si="191"/>
        <v>0</v>
      </c>
      <c r="AB161" s="91">
        <f t="shared" si="191"/>
        <v>0</v>
      </c>
      <c r="AC161" s="91">
        <f t="shared" si="191"/>
        <v>0</v>
      </c>
      <c r="AD161" s="91">
        <f t="shared" si="191"/>
        <v>0</v>
      </c>
      <c r="AE161" s="91">
        <f t="shared" si="191"/>
        <v>0</v>
      </c>
      <c r="AF161" s="91">
        <f t="shared" si="191"/>
        <v>0</v>
      </c>
      <c r="AG161" s="91">
        <f t="shared" si="191"/>
        <v>0</v>
      </c>
      <c r="AH161" s="91">
        <f t="shared" si="191"/>
        <v>0</v>
      </c>
      <c r="AI161" s="91">
        <f t="shared" si="191"/>
        <v>0</v>
      </c>
      <c r="AJ161" s="91">
        <f t="shared" si="191"/>
        <v>0</v>
      </c>
      <c r="AK161" s="91">
        <f t="shared" si="191"/>
        <v>0</v>
      </c>
      <c r="AL161" s="91">
        <f t="shared" si="191"/>
        <v>0</v>
      </c>
      <c r="AM161" s="91">
        <f t="shared" si="191"/>
        <v>0</v>
      </c>
      <c r="AN161" s="91">
        <f t="shared" si="191"/>
        <v>0</v>
      </c>
      <c r="AO161" s="91">
        <f t="shared" si="191"/>
        <v>0</v>
      </c>
      <c r="AP161" s="91">
        <f t="shared" si="191"/>
        <v>0</v>
      </c>
      <c r="AQ161" s="91">
        <f t="shared" si="191"/>
        <v>0</v>
      </c>
      <c r="AR161" s="91">
        <f t="shared" si="191"/>
        <v>0</v>
      </c>
      <c r="AS161" s="91">
        <f t="shared" si="191"/>
        <v>0</v>
      </c>
      <c r="AT161" s="91">
        <f t="shared" si="191"/>
        <v>0</v>
      </c>
      <c r="AU161" s="91">
        <f t="shared" si="191"/>
        <v>0</v>
      </c>
      <c r="AV161" s="91">
        <f t="shared" si="191"/>
        <v>0</v>
      </c>
      <c r="AW161" s="91">
        <f t="shared" si="191"/>
        <v>0</v>
      </c>
      <c r="AX161" s="91">
        <f t="shared" si="191"/>
        <v>0</v>
      </c>
      <c r="AY161" s="91">
        <f t="shared" si="191"/>
        <v>0</v>
      </c>
      <c r="AZ161" s="91">
        <f t="shared" si="191"/>
        <v>0</v>
      </c>
      <c r="BA161" s="91">
        <f t="shared" si="191"/>
        <v>0</v>
      </c>
      <c r="BB161" s="144">
        <f t="shared" si="181"/>
        <v>0</v>
      </c>
    </row>
    <row r="162" spans="2:54">
      <c r="B162" s="60" t="str">
        <f t="shared" si="182"/>
        <v>0Driftsutgift 5 (per måned)</v>
      </c>
      <c r="C162" s="175" t="str">
        <f t="shared" si="187"/>
        <v>Driftsutgift 5 (per måned)</v>
      </c>
      <c r="D162" s="176">
        <f>+D44</f>
        <v>0</v>
      </c>
      <c r="E162" s="145"/>
      <c r="F162" s="91">
        <f t="shared" ref="F162:BA162" si="192">IF(F$25&lt;=Levetid,$N18*(1+Justert_prisstigning)^F$25,)</f>
        <v>0</v>
      </c>
      <c r="G162" s="91">
        <f t="shared" si="192"/>
        <v>0</v>
      </c>
      <c r="H162" s="91">
        <f t="shared" si="192"/>
        <v>0</v>
      </c>
      <c r="I162" s="91">
        <f t="shared" si="192"/>
        <v>0</v>
      </c>
      <c r="J162" s="91">
        <f t="shared" si="192"/>
        <v>0</v>
      </c>
      <c r="K162" s="91">
        <f t="shared" si="192"/>
        <v>0</v>
      </c>
      <c r="L162" s="91">
        <f t="shared" si="192"/>
        <v>0</v>
      </c>
      <c r="M162" s="91">
        <f t="shared" si="192"/>
        <v>0</v>
      </c>
      <c r="N162" s="91">
        <f t="shared" si="192"/>
        <v>0</v>
      </c>
      <c r="O162" s="91">
        <f t="shared" si="192"/>
        <v>0</v>
      </c>
      <c r="P162" s="91">
        <f t="shared" si="192"/>
        <v>0</v>
      </c>
      <c r="Q162" s="91">
        <f t="shared" si="192"/>
        <v>0</v>
      </c>
      <c r="R162" s="91">
        <f t="shared" si="192"/>
        <v>0</v>
      </c>
      <c r="S162" s="91">
        <f t="shared" si="192"/>
        <v>0</v>
      </c>
      <c r="T162" s="91">
        <f t="shared" si="192"/>
        <v>0</v>
      </c>
      <c r="U162" s="91">
        <f t="shared" si="192"/>
        <v>0</v>
      </c>
      <c r="V162" s="91">
        <f t="shared" si="192"/>
        <v>0</v>
      </c>
      <c r="W162" s="91">
        <f t="shared" si="192"/>
        <v>0</v>
      </c>
      <c r="X162" s="91">
        <f t="shared" si="192"/>
        <v>0</v>
      </c>
      <c r="Y162" s="91">
        <f t="shared" si="192"/>
        <v>0</v>
      </c>
      <c r="Z162" s="91">
        <f t="shared" si="192"/>
        <v>0</v>
      </c>
      <c r="AA162" s="91">
        <f t="shared" si="192"/>
        <v>0</v>
      </c>
      <c r="AB162" s="91">
        <f t="shared" si="192"/>
        <v>0</v>
      </c>
      <c r="AC162" s="91">
        <f t="shared" si="192"/>
        <v>0</v>
      </c>
      <c r="AD162" s="91">
        <f t="shared" si="192"/>
        <v>0</v>
      </c>
      <c r="AE162" s="91">
        <f t="shared" si="192"/>
        <v>0</v>
      </c>
      <c r="AF162" s="91">
        <f t="shared" si="192"/>
        <v>0</v>
      </c>
      <c r="AG162" s="91">
        <f t="shared" si="192"/>
        <v>0</v>
      </c>
      <c r="AH162" s="91">
        <f t="shared" si="192"/>
        <v>0</v>
      </c>
      <c r="AI162" s="91">
        <f t="shared" si="192"/>
        <v>0</v>
      </c>
      <c r="AJ162" s="91">
        <f t="shared" si="192"/>
        <v>0</v>
      </c>
      <c r="AK162" s="91">
        <f t="shared" si="192"/>
        <v>0</v>
      </c>
      <c r="AL162" s="91">
        <f t="shared" si="192"/>
        <v>0</v>
      </c>
      <c r="AM162" s="91">
        <f t="shared" si="192"/>
        <v>0</v>
      </c>
      <c r="AN162" s="91">
        <f t="shared" si="192"/>
        <v>0</v>
      </c>
      <c r="AO162" s="91">
        <f t="shared" si="192"/>
        <v>0</v>
      </c>
      <c r="AP162" s="91">
        <f t="shared" si="192"/>
        <v>0</v>
      </c>
      <c r="AQ162" s="91">
        <f t="shared" si="192"/>
        <v>0</v>
      </c>
      <c r="AR162" s="91">
        <f t="shared" si="192"/>
        <v>0</v>
      </c>
      <c r="AS162" s="91">
        <f t="shared" si="192"/>
        <v>0</v>
      </c>
      <c r="AT162" s="91">
        <f t="shared" si="192"/>
        <v>0</v>
      </c>
      <c r="AU162" s="91">
        <f t="shared" si="192"/>
        <v>0</v>
      </c>
      <c r="AV162" s="91">
        <f t="shared" si="192"/>
        <v>0</v>
      </c>
      <c r="AW162" s="91">
        <f t="shared" si="192"/>
        <v>0</v>
      </c>
      <c r="AX162" s="91">
        <f t="shared" si="192"/>
        <v>0</v>
      </c>
      <c r="AY162" s="91">
        <f t="shared" si="192"/>
        <v>0</v>
      </c>
      <c r="AZ162" s="91">
        <f t="shared" si="192"/>
        <v>0</v>
      </c>
      <c r="BA162" s="91">
        <f t="shared" si="192"/>
        <v>0</v>
      </c>
      <c r="BB162" s="144">
        <f t="shared" si="181"/>
        <v>0</v>
      </c>
    </row>
    <row r="163" spans="2:54">
      <c r="B163" s="60" t="str">
        <f t="shared" si="182"/>
        <v>0Avhendingskostnader/restverdier</v>
      </c>
      <c r="C163" s="175" t="str">
        <f>+C21</f>
        <v>Avhendingskostnader/restverdier</v>
      </c>
      <c r="D163" s="176" t="str">
        <f>+D45</f>
        <v>&lt;navn på avhendinskostnad eller restverdi&gt;</v>
      </c>
      <c r="E163" s="91">
        <f t="shared" ref="E163:BA163" si="193">IF(E$25=Levetid,$N21*(1+Justert_prisstigning)^E$25,)</f>
        <v>0</v>
      </c>
      <c r="F163" s="91">
        <f t="shared" si="193"/>
        <v>0</v>
      </c>
      <c r="G163" s="91">
        <f t="shared" si="193"/>
        <v>0</v>
      </c>
      <c r="H163" s="91">
        <f t="shared" si="193"/>
        <v>0</v>
      </c>
      <c r="I163" s="91">
        <f t="shared" si="193"/>
        <v>0</v>
      </c>
      <c r="J163" s="91">
        <f t="shared" si="193"/>
        <v>0</v>
      </c>
      <c r="K163" s="91">
        <f t="shared" si="193"/>
        <v>0</v>
      </c>
      <c r="L163" s="91">
        <f t="shared" si="193"/>
        <v>0</v>
      </c>
      <c r="M163" s="91">
        <f t="shared" si="193"/>
        <v>0</v>
      </c>
      <c r="N163" s="91">
        <f t="shared" si="193"/>
        <v>0</v>
      </c>
      <c r="O163" s="91">
        <f t="shared" si="193"/>
        <v>0</v>
      </c>
      <c r="P163" s="91">
        <f t="shared" si="193"/>
        <v>0</v>
      </c>
      <c r="Q163" s="91">
        <f t="shared" si="193"/>
        <v>0</v>
      </c>
      <c r="R163" s="91">
        <f t="shared" si="193"/>
        <v>0</v>
      </c>
      <c r="S163" s="91">
        <f t="shared" si="193"/>
        <v>0</v>
      </c>
      <c r="T163" s="91">
        <f t="shared" si="193"/>
        <v>0</v>
      </c>
      <c r="U163" s="91">
        <f t="shared" si="193"/>
        <v>0</v>
      </c>
      <c r="V163" s="91">
        <f t="shared" si="193"/>
        <v>0</v>
      </c>
      <c r="W163" s="91">
        <f t="shared" si="193"/>
        <v>0</v>
      </c>
      <c r="X163" s="91">
        <f t="shared" si="193"/>
        <v>0</v>
      </c>
      <c r="Y163" s="91">
        <f t="shared" si="193"/>
        <v>0</v>
      </c>
      <c r="Z163" s="91">
        <f t="shared" si="193"/>
        <v>0</v>
      </c>
      <c r="AA163" s="91">
        <f t="shared" si="193"/>
        <v>0</v>
      </c>
      <c r="AB163" s="91">
        <f t="shared" si="193"/>
        <v>0</v>
      </c>
      <c r="AC163" s="91">
        <f t="shared" si="193"/>
        <v>0</v>
      </c>
      <c r="AD163" s="91">
        <f t="shared" si="193"/>
        <v>0</v>
      </c>
      <c r="AE163" s="91">
        <f t="shared" si="193"/>
        <v>0</v>
      </c>
      <c r="AF163" s="91">
        <f t="shared" si="193"/>
        <v>0</v>
      </c>
      <c r="AG163" s="91">
        <f t="shared" si="193"/>
        <v>0</v>
      </c>
      <c r="AH163" s="91">
        <f t="shared" si="193"/>
        <v>0</v>
      </c>
      <c r="AI163" s="91">
        <f t="shared" si="193"/>
        <v>0</v>
      </c>
      <c r="AJ163" s="91">
        <f t="shared" si="193"/>
        <v>0</v>
      </c>
      <c r="AK163" s="91">
        <f t="shared" si="193"/>
        <v>0</v>
      </c>
      <c r="AL163" s="91">
        <f t="shared" si="193"/>
        <v>0</v>
      </c>
      <c r="AM163" s="91">
        <f t="shared" si="193"/>
        <v>0</v>
      </c>
      <c r="AN163" s="91">
        <f t="shared" si="193"/>
        <v>0</v>
      </c>
      <c r="AO163" s="91">
        <f t="shared" si="193"/>
        <v>0</v>
      </c>
      <c r="AP163" s="91">
        <f t="shared" si="193"/>
        <v>0</v>
      </c>
      <c r="AQ163" s="91">
        <f t="shared" si="193"/>
        <v>0</v>
      </c>
      <c r="AR163" s="91">
        <f t="shared" si="193"/>
        <v>0</v>
      </c>
      <c r="AS163" s="91">
        <f t="shared" si="193"/>
        <v>0</v>
      </c>
      <c r="AT163" s="91">
        <f t="shared" si="193"/>
        <v>0</v>
      </c>
      <c r="AU163" s="91">
        <f t="shared" si="193"/>
        <v>0</v>
      </c>
      <c r="AV163" s="91">
        <f t="shared" si="193"/>
        <v>0</v>
      </c>
      <c r="AW163" s="91">
        <f t="shared" si="193"/>
        <v>0</v>
      </c>
      <c r="AX163" s="91">
        <f t="shared" si="193"/>
        <v>0</v>
      </c>
      <c r="AY163" s="91">
        <f t="shared" si="193"/>
        <v>0</v>
      </c>
      <c r="AZ163" s="91">
        <f t="shared" si="193"/>
        <v>0</v>
      </c>
      <c r="BA163" s="91">
        <f t="shared" si="193"/>
        <v>0</v>
      </c>
      <c r="BB163" s="144">
        <f t="shared" ref="BB163:BB164" si="194">SUM(E163:BA163)</f>
        <v>0</v>
      </c>
    </row>
    <row r="164" spans="2:54">
      <c r="C164" s="175"/>
      <c r="D164" s="161" t="s">
        <v>123</v>
      </c>
      <c r="E164" s="145">
        <f t="shared" ref="E164:Y164" si="195">SUM(E155:E163)</f>
        <v>0</v>
      </c>
      <c r="F164" s="145">
        <f t="shared" si="195"/>
        <v>0</v>
      </c>
      <c r="G164" s="145">
        <f t="shared" si="195"/>
        <v>0</v>
      </c>
      <c r="H164" s="145">
        <f>SUM(H155:H163)</f>
        <v>0</v>
      </c>
      <c r="I164" s="145">
        <f t="shared" si="195"/>
        <v>0</v>
      </c>
      <c r="J164" s="145">
        <f t="shared" si="195"/>
        <v>0</v>
      </c>
      <c r="K164" s="145">
        <f t="shared" si="195"/>
        <v>0</v>
      </c>
      <c r="L164" s="145">
        <f t="shared" si="195"/>
        <v>0</v>
      </c>
      <c r="M164" s="145">
        <f t="shared" si="195"/>
        <v>0</v>
      </c>
      <c r="N164" s="145">
        <f t="shared" si="195"/>
        <v>0</v>
      </c>
      <c r="O164" s="145">
        <f t="shared" si="195"/>
        <v>0</v>
      </c>
      <c r="P164" s="145">
        <f t="shared" si="195"/>
        <v>0</v>
      </c>
      <c r="Q164" s="145">
        <f t="shared" si="195"/>
        <v>0</v>
      </c>
      <c r="R164" s="145">
        <f t="shared" si="195"/>
        <v>0</v>
      </c>
      <c r="S164" s="145">
        <f t="shared" si="195"/>
        <v>0</v>
      </c>
      <c r="T164" s="145">
        <f t="shared" si="195"/>
        <v>0</v>
      </c>
      <c r="U164" s="145">
        <f t="shared" si="195"/>
        <v>0</v>
      </c>
      <c r="V164" s="145">
        <f t="shared" si="195"/>
        <v>0</v>
      </c>
      <c r="W164" s="145">
        <f t="shared" si="195"/>
        <v>0</v>
      </c>
      <c r="X164" s="145">
        <f t="shared" si="195"/>
        <v>0</v>
      </c>
      <c r="Y164" s="145">
        <f t="shared" si="195"/>
        <v>0</v>
      </c>
      <c r="Z164" s="145">
        <f t="shared" ref="Z164:BA164" si="196">SUM(Z155:Z163)</f>
        <v>0</v>
      </c>
      <c r="AA164" s="145">
        <f t="shared" si="196"/>
        <v>0</v>
      </c>
      <c r="AB164" s="145">
        <f t="shared" si="196"/>
        <v>0</v>
      </c>
      <c r="AC164" s="145">
        <f t="shared" si="196"/>
        <v>0</v>
      </c>
      <c r="AD164" s="145">
        <f t="shared" si="196"/>
        <v>0</v>
      </c>
      <c r="AE164" s="145">
        <f t="shared" si="196"/>
        <v>0</v>
      </c>
      <c r="AF164" s="145">
        <f t="shared" si="196"/>
        <v>0</v>
      </c>
      <c r="AG164" s="145">
        <f t="shared" si="196"/>
        <v>0</v>
      </c>
      <c r="AH164" s="145">
        <f t="shared" si="196"/>
        <v>0</v>
      </c>
      <c r="AI164" s="145">
        <f t="shared" si="196"/>
        <v>0</v>
      </c>
      <c r="AJ164" s="145">
        <f t="shared" si="196"/>
        <v>0</v>
      </c>
      <c r="AK164" s="145">
        <f t="shared" si="196"/>
        <v>0</v>
      </c>
      <c r="AL164" s="145">
        <f t="shared" si="196"/>
        <v>0</v>
      </c>
      <c r="AM164" s="145">
        <f t="shared" si="196"/>
        <v>0</v>
      </c>
      <c r="AN164" s="145">
        <f t="shared" si="196"/>
        <v>0</v>
      </c>
      <c r="AO164" s="145">
        <f t="shared" si="196"/>
        <v>0</v>
      </c>
      <c r="AP164" s="145">
        <f t="shared" si="196"/>
        <v>0</v>
      </c>
      <c r="AQ164" s="145">
        <f t="shared" si="196"/>
        <v>0</v>
      </c>
      <c r="AR164" s="145">
        <f t="shared" si="196"/>
        <v>0</v>
      </c>
      <c r="AS164" s="145">
        <f t="shared" si="196"/>
        <v>0</v>
      </c>
      <c r="AT164" s="145">
        <f t="shared" si="196"/>
        <v>0</v>
      </c>
      <c r="AU164" s="145">
        <f t="shared" si="196"/>
        <v>0</v>
      </c>
      <c r="AV164" s="145">
        <f t="shared" si="196"/>
        <v>0</v>
      </c>
      <c r="AW164" s="145">
        <f t="shared" si="196"/>
        <v>0</v>
      </c>
      <c r="AX164" s="145">
        <f t="shared" si="196"/>
        <v>0</v>
      </c>
      <c r="AY164" s="145">
        <f t="shared" si="196"/>
        <v>0</v>
      </c>
      <c r="AZ164" s="145">
        <f t="shared" si="196"/>
        <v>0</v>
      </c>
      <c r="BA164" s="145">
        <f t="shared" si="196"/>
        <v>0</v>
      </c>
      <c r="BB164" s="144">
        <f t="shared" si="194"/>
        <v>0</v>
      </c>
    </row>
    <row r="165" spans="2:54">
      <c r="C165" s="175"/>
      <c r="D165" s="161" t="s">
        <v>53</v>
      </c>
      <c r="E165" s="145">
        <f>+E164*E23</f>
        <v>0</v>
      </c>
      <c r="F165" s="145">
        <f>+F164*F23</f>
        <v>0</v>
      </c>
      <c r="G165" s="145">
        <f t="shared" ref="G165:Y165" si="197">+G164*G23</f>
        <v>0</v>
      </c>
      <c r="H165" s="145">
        <f t="shared" si="197"/>
        <v>0</v>
      </c>
      <c r="I165" s="145">
        <f t="shared" si="197"/>
        <v>0</v>
      </c>
      <c r="J165" s="145">
        <f t="shared" si="197"/>
        <v>0</v>
      </c>
      <c r="K165" s="145">
        <f t="shared" si="197"/>
        <v>0</v>
      </c>
      <c r="L165" s="145">
        <f t="shared" si="197"/>
        <v>0</v>
      </c>
      <c r="M165" s="145">
        <f t="shared" si="197"/>
        <v>0</v>
      </c>
      <c r="N165" s="145">
        <f t="shared" si="197"/>
        <v>0</v>
      </c>
      <c r="O165" s="145">
        <f t="shared" si="197"/>
        <v>0</v>
      </c>
      <c r="P165" s="145">
        <f t="shared" si="197"/>
        <v>0</v>
      </c>
      <c r="Q165" s="145">
        <f t="shared" si="197"/>
        <v>0</v>
      </c>
      <c r="R165" s="145">
        <f t="shared" si="197"/>
        <v>0</v>
      </c>
      <c r="S165" s="145">
        <f t="shared" si="197"/>
        <v>0</v>
      </c>
      <c r="T165" s="145">
        <f t="shared" si="197"/>
        <v>0</v>
      </c>
      <c r="U165" s="145">
        <f t="shared" si="197"/>
        <v>0</v>
      </c>
      <c r="V165" s="145">
        <f t="shared" si="197"/>
        <v>0</v>
      </c>
      <c r="W165" s="145">
        <f t="shared" si="197"/>
        <v>0</v>
      </c>
      <c r="X165" s="145">
        <f t="shared" si="197"/>
        <v>0</v>
      </c>
      <c r="Y165" s="145">
        <f t="shared" si="197"/>
        <v>0</v>
      </c>
      <c r="Z165" s="145">
        <f t="shared" ref="Z165:BA165" si="198">+Z164*Z23</f>
        <v>0</v>
      </c>
      <c r="AA165" s="145">
        <f t="shared" si="198"/>
        <v>0</v>
      </c>
      <c r="AB165" s="145">
        <f t="shared" si="198"/>
        <v>0</v>
      </c>
      <c r="AC165" s="145">
        <f t="shared" si="198"/>
        <v>0</v>
      </c>
      <c r="AD165" s="145">
        <f t="shared" si="198"/>
        <v>0</v>
      </c>
      <c r="AE165" s="145">
        <f t="shared" si="198"/>
        <v>0</v>
      </c>
      <c r="AF165" s="145">
        <f t="shared" si="198"/>
        <v>0</v>
      </c>
      <c r="AG165" s="145">
        <f t="shared" si="198"/>
        <v>0</v>
      </c>
      <c r="AH165" s="145">
        <f t="shared" si="198"/>
        <v>0</v>
      </c>
      <c r="AI165" s="145">
        <f t="shared" si="198"/>
        <v>0</v>
      </c>
      <c r="AJ165" s="145">
        <f t="shared" si="198"/>
        <v>0</v>
      </c>
      <c r="AK165" s="145">
        <f t="shared" si="198"/>
        <v>0</v>
      </c>
      <c r="AL165" s="145">
        <f t="shared" si="198"/>
        <v>0</v>
      </c>
      <c r="AM165" s="145">
        <f t="shared" si="198"/>
        <v>0</v>
      </c>
      <c r="AN165" s="145">
        <f t="shared" si="198"/>
        <v>0</v>
      </c>
      <c r="AO165" s="145">
        <f t="shared" si="198"/>
        <v>0</v>
      </c>
      <c r="AP165" s="145">
        <f t="shared" si="198"/>
        <v>0</v>
      </c>
      <c r="AQ165" s="145">
        <f t="shared" si="198"/>
        <v>0</v>
      </c>
      <c r="AR165" s="145">
        <f t="shared" si="198"/>
        <v>0</v>
      </c>
      <c r="AS165" s="145">
        <f t="shared" si="198"/>
        <v>0</v>
      </c>
      <c r="AT165" s="145">
        <f t="shared" si="198"/>
        <v>0</v>
      </c>
      <c r="AU165" s="145">
        <f t="shared" si="198"/>
        <v>0</v>
      </c>
      <c r="AV165" s="145">
        <f t="shared" si="198"/>
        <v>0</v>
      </c>
      <c r="AW165" s="145">
        <f t="shared" si="198"/>
        <v>0</v>
      </c>
      <c r="AX165" s="145">
        <f t="shared" si="198"/>
        <v>0</v>
      </c>
      <c r="AY165" s="145">
        <f t="shared" si="198"/>
        <v>0</v>
      </c>
      <c r="AZ165" s="145">
        <f t="shared" si="198"/>
        <v>0</v>
      </c>
      <c r="BA165" s="145">
        <f t="shared" si="198"/>
        <v>0</v>
      </c>
      <c r="BB165" s="144">
        <f>SUM(E165:BA165)</f>
        <v>0</v>
      </c>
    </row>
    <row r="166" spans="2:54">
      <c r="C166" s="175"/>
      <c r="D166" s="161" t="s">
        <v>197</v>
      </c>
      <c r="E166" s="145">
        <f t="shared" ref="E166:G166" si="199">+E163*E23</f>
        <v>0</v>
      </c>
      <c r="F166" s="145">
        <f t="shared" si="199"/>
        <v>0</v>
      </c>
      <c r="G166" s="145">
        <f t="shared" si="199"/>
        <v>0</v>
      </c>
      <c r="H166" s="145">
        <f>+H163*H23</f>
        <v>0</v>
      </c>
      <c r="I166" s="145">
        <f t="shared" ref="I166:Y166" si="200">+I163*I23</f>
        <v>0</v>
      </c>
      <c r="J166" s="145">
        <f t="shared" si="200"/>
        <v>0</v>
      </c>
      <c r="K166" s="145">
        <f t="shared" si="200"/>
        <v>0</v>
      </c>
      <c r="L166" s="145">
        <f t="shared" si="200"/>
        <v>0</v>
      </c>
      <c r="M166" s="145">
        <f t="shared" si="200"/>
        <v>0</v>
      </c>
      <c r="N166" s="145">
        <f t="shared" si="200"/>
        <v>0</v>
      </c>
      <c r="O166" s="145">
        <f t="shared" si="200"/>
        <v>0</v>
      </c>
      <c r="P166" s="145">
        <f t="shared" si="200"/>
        <v>0</v>
      </c>
      <c r="Q166" s="145">
        <f t="shared" si="200"/>
        <v>0</v>
      </c>
      <c r="R166" s="145">
        <f t="shared" si="200"/>
        <v>0</v>
      </c>
      <c r="S166" s="145">
        <f t="shared" si="200"/>
        <v>0</v>
      </c>
      <c r="T166" s="145">
        <f t="shared" si="200"/>
        <v>0</v>
      </c>
      <c r="U166" s="145">
        <f t="shared" si="200"/>
        <v>0</v>
      </c>
      <c r="V166" s="145">
        <f t="shared" si="200"/>
        <v>0</v>
      </c>
      <c r="W166" s="145">
        <f t="shared" si="200"/>
        <v>0</v>
      </c>
      <c r="X166" s="145">
        <f t="shared" si="200"/>
        <v>0</v>
      </c>
      <c r="Y166" s="145">
        <f t="shared" si="200"/>
        <v>0</v>
      </c>
      <c r="Z166" s="145">
        <f t="shared" ref="Z166:AZ166" si="201">+Z163*Z23</f>
        <v>0</v>
      </c>
      <c r="AA166" s="145">
        <f t="shared" si="201"/>
        <v>0</v>
      </c>
      <c r="AB166" s="145">
        <f t="shared" si="201"/>
        <v>0</v>
      </c>
      <c r="AC166" s="145">
        <f t="shared" si="201"/>
        <v>0</v>
      </c>
      <c r="AD166" s="145">
        <f t="shared" si="201"/>
        <v>0</v>
      </c>
      <c r="AE166" s="145">
        <f t="shared" si="201"/>
        <v>0</v>
      </c>
      <c r="AF166" s="145">
        <f t="shared" si="201"/>
        <v>0</v>
      </c>
      <c r="AG166" s="145">
        <f t="shared" si="201"/>
        <v>0</v>
      </c>
      <c r="AH166" s="145">
        <f t="shared" si="201"/>
        <v>0</v>
      </c>
      <c r="AI166" s="145">
        <f t="shared" si="201"/>
        <v>0</v>
      </c>
      <c r="AJ166" s="145">
        <f t="shared" si="201"/>
        <v>0</v>
      </c>
      <c r="AK166" s="145">
        <f t="shared" si="201"/>
        <v>0</v>
      </c>
      <c r="AL166" s="145">
        <f t="shared" si="201"/>
        <v>0</v>
      </c>
      <c r="AM166" s="145">
        <f t="shared" si="201"/>
        <v>0</v>
      </c>
      <c r="AN166" s="145">
        <f t="shared" si="201"/>
        <v>0</v>
      </c>
      <c r="AO166" s="145">
        <f t="shared" si="201"/>
        <v>0</v>
      </c>
      <c r="AP166" s="145">
        <f t="shared" si="201"/>
        <v>0</v>
      </c>
      <c r="AQ166" s="145">
        <f t="shared" si="201"/>
        <v>0</v>
      </c>
      <c r="AR166" s="145">
        <f t="shared" si="201"/>
        <v>0</v>
      </c>
      <c r="AS166" s="145">
        <f t="shared" si="201"/>
        <v>0</v>
      </c>
      <c r="AT166" s="145">
        <f t="shared" si="201"/>
        <v>0</v>
      </c>
      <c r="AU166" s="145">
        <f t="shared" si="201"/>
        <v>0</v>
      </c>
      <c r="AV166" s="145">
        <f t="shared" si="201"/>
        <v>0</v>
      </c>
      <c r="AW166" s="145">
        <f t="shared" si="201"/>
        <v>0</v>
      </c>
      <c r="AX166" s="145">
        <f t="shared" si="201"/>
        <v>0</v>
      </c>
      <c r="AY166" s="145">
        <f t="shared" si="201"/>
        <v>0</v>
      </c>
      <c r="AZ166" s="145">
        <f t="shared" si="201"/>
        <v>0</v>
      </c>
      <c r="BA166" s="145">
        <f>+BA163*BA23</f>
        <v>0</v>
      </c>
      <c r="BB166" s="144">
        <f>SUM(E166:BA166)</f>
        <v>0</v>
      </c>
    </row>
    <row r="167" spans="2:54">
      <c r="C167" s="177"/>
      <c r="D167" s="178" t="s">
        <v>193</v>
      </c>
      <c r="E167" s="148">
        <f>+E165-E34</f>
        <v>0</v>
      </c>
      <c r="F167" s="148">
        <f t="shared" ref="F167:BA167" si="202">+F165-F34</f>
        <v>0</v>
      </c>
      <c r="G167" s="148">
        <f t="shared" si="202"/>
        <v>0</v>
      </c>
      <c r="H167" s="148">
        <f t="shared" si="202"/>
        <v>0</v>
      </c>
      <c r="I167" s="148">
        <f t="shared" si="202"/>
        <v>0</v>
      </c>
      <c r="J167" s="148">
        <f t="shared" si="202"/>
        <v>0</v>
      </c>
      <c r="K167" s="148">
        <f t="shared" si="202"/>
        <v>0</v>
      </c>
      <c r="L167" s="148">
        <f t="shared" si="202"/>
        <v>0</v>
      </c>
      <c r="M167" s="148">
        <f t="shared" si="202"/>
        <v>0</v>
      </c>
      <c r="N167" s="148">
        <f t="shared" si="202"/>
        <v>0</v>
      </c>
      <c r="O167" s="148">
        <f t="shared" si="202"/>
        <v>0</v>
      </c>
      <c r="P167" s="148">
        <f t="shared" si="202"/>
        <v>0</v>
      </c>
      <c r="Q167" s="148">
        <f t="shared" si="202"/>
        <v>0</v>
      </c>
      <c r="R167" s="148">
        <f t="shared" si="202"/>
        <v>0</v>
      </c>
      <c r="S167" s="148">
        <f t="shared" si="202"/>
        <v>0</v>
      </c>
      <c r="T167" s="148">
        <f t="shared" si="202"/>
        <v>0</v>
      </c>
      <c r="U167" s="148">
        <f t="shared" si="202"/>
        <v>0</v>
      </c>
      <c r="V167" s="148">
        <f t="shared" si="202"/>
        <v>0</v>
      </c>
      <c r="W167" s="148">
        <f t="shared" si="202"/>
        <v>0</v>
      </c>
      <c r="X167" s="148">
        <f t="shared" si="202"/>
        <v>0</v>
      </c>
      <c r="Y167" s="148">
        <f t="shared" si="202"/>
        <v>0</v>
      </c>
      <c r="Z167" s="148">
        <f t="shared" si="202"/>
        <v>0</v>
      </c>
      <c r="AA167" s="148">
        <f t="shared" si="202"/>
        <v>0</v>
      </c>
      <c r="AB167" s="148">
        <f t="shared" si="202"/>
        <v>0</v>
      </c>
      <c r="AC167" s="148">
        <f t="shared" si="202"/>
        <v>0</v>
      </c>
      <c r="AD167" s="148">
        <f t="shared" si="202"/>
        <v>0</v>
      </c>
      <c r="AE167" s="148">
        <f t="shared" si="202"/>
        <v>0</v>
      </c>
      <c r="AF167" s="148">
        <f t="shared" si="202"/>
        <v>0</v>
      </c>
      <c r="AG167" s="148">
        <f t="shared" si="202"/>
        <v>0</v>
      </c>
      <c r="AH167" s="148">
        <f t="shared" si="202"/>
        <v>0</v>
      </c>
      <c r="AI167" s="148">
        <f t="shared" si="202"/>
        <v>0</v>
      </c>
      <c r="AJ167" s="148">
        <f t="shared" si="202"/>
        <v>0</v>
      </c>
      <c r="AK167" s="148">
        <f t="shared" si="202"/>
        <v>0</v>
      </c>
      <c r="AL167" s="148">
        <f t="shared" si="202"/>
        <v>0</v>
      </c>
      <c r="AM167" s="148">
        <f t="shared" si="202"/>
        <v>0</v>
      </c>
      <c r="AN167" s="148">
        <f t="shared" si="202"/>
        <v>0</v>
      </c>
      <c r="AO167" s="148">
        <f t="shared" si="202"/>
        <v>0</v>
      </c>
      <c r="AP167" s="148">
        <f t="shared" si="202"/>
        <v>0</v>
      </c>
      <c r="AQ167" s="148">
        <f t="shared" si="202"/>
        <v>0</v>
      </c>
      <c r="AR167" s="148">
        <f t="shared" si="202"/>
        <v>0</v>
      </c>
      <c r="AS167" s="148">
        <f t="shared" si="202"/>
        <v>0</v>
      </c>
      <c r="AT167" s="148">
        <f t="shared" si="202"/>
        <v>0</v>
      </c>
      <c r="AU167" s="148">
        <f t="shared" si="202"/>
        <v>0</v>
      </c>
      <c r="AV167" s="148">
        <f t="shared" si="202"/>
        <v>0</v>
      </c>
      <c r="AW167" s="148">
        <f t="shared" si="202"/>
        <v>0</v>
      </c>
      <c r="AX167" s="148">
        <f t="shared" si="202"/>
        <v>0</v>
      </c>
      <c r="AY167" s="148">
        <f t="shared" si="202"/>
        <v>0</v>
      </c>
      <c r="AZ167" s="148">
        <f t="shared" si="202"/>
        <v>0</v>
      </c>
      <c r="BA167" s="148">
        <f t="shared" si="202"/>
        <v>0</v>
      </c>
      <c r="BB167" s="149">
        <f>+BB165-BA34</f>
        <v>0</v>
      </c>
    </row>
  </sheetData>
  <sheetProtection algorithmName="SHA-512" hashValue="0nITFy5V3yXl7VuB92k8WEA89EXVGmSE9ndU9Yo/lrK6UpZFPIuBOeSArzk0ZpvJZjbgcQfckD8+e4NVHdNWTw==" saltValue="20wxtTk1Yy5l0KI++LLKpg==" spinCount="100000" sheet="1" objects="1" scenarios="1"/>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C25" sqref="C25"/>
    </sheetView>
  </sheetViews>
  <sheetFormatPr baseColWidth="10" defaultColWidth="17.42578125" defaultRowHeight="12.75"/>
  <cols>
    <col min="1" max="1" width="2.5703125" style="37" customWidth="1"/>
    <col min="2" max="2" width="10.5703125" style="35" bestFit="1" customWidth="1"/>
    <col min="3" max="3" width="16" style="37" customWidth="1"/>
    <col min="4" max="4" width="16.42578125" style="37" customWidth="1"/>
    <col min="5" max="5" width="12.42578125" style="37" customWidth="1"/>
    <col min="6" max="6" width="9.42578125" style="37" customWidth="1"/>
    <col min="7" max="7" width="1.5703125" style="37" customWidth="1"/>
    <col min="8" max="8" width="9.42578125" style="37" customWidth="1"/>
    <col min="9" max="18" width="8.42578125" style="37" bestFit="1" customWidth="1"/>
    <col min="19" max="16384" width="17.42578125" style="37"/>
  </cols>
  <sheetData>
    <row r="2" spans="2:9" ht="38.1" customHeight="1">
      <c r="B2" s="27" t="s">
        <v>205</v>
      </c>
      <c r="C2" s="45"/>
      <c r="D2" s="46"/>
      <c r="E2" s="46"/>
      <c r="F2" s="46"/>
      <c r="G2" s="46"/>
      <c r="H2" s="46"/>
    </row>
    <row r="3" spans="2:9">
      <c r="B3" s="42"/>
      <c r="C3" s="43"/>
      <c r="D3" s="44"/>
      <c r="E3" s="44"/>
      <c r="F3" s="44"/>
    </row>
    <row r="4" spans="2:9" s="47" customFormat="1">
      <c r="B4" s="35" t="s">
        <v>206</v>
      </c>
      <c r="C4" s="36" t="str">
        <f>Navn_anskaffelse</f>
        <v>&lt;Navn på anskaffelsen&gt;</v>
      </c>
      <c r="D4" s="35"/>
      <c r="E4" s="35"/>
      <c r="F4" s="35"/>
    </row>
    <row r="5" spans="2:9">
      <c r="C5" s="35"/>
      <c r="D5" s="35"/>
      <c r="E5" s="35"/>
      <c r="F5" s="35"/>
    </row>
    <row r="6" spans="2:9">
      <c r="B6" s="35" t="s">
        <v>207</v>
      </c>
      <c r="D6" s="70">
        <v>0.5</v>
      </c>
      <c r="E6" s="35"/>
      <c r="F6" s="35"/>
    </row>
    <row r="7" spans="2:9">
      <c r="B7" s="35" t="s">
        <v>208</v>
      </c>
      <c r="D7" s="69">
        <v>10</v>
      </c>
      <c r="E7" s="35"/>
      <c r="F7" s="35"/>
    </row>
    <row r="8" spans="2:9">
      <c r="B8" s="35" t="s">
        <v>209</v>
      </c>
      <c r="D8" s="69">
        <f>+D7*D6</f>
        <v>5</v>
      </c>
      <c r="E8" s="35"/>
      <c r="F8" s="35"/>
    </row>
    <row r="9" spans="2:9">
      <c r="B9" s="35" t="s">
        <v>210</v>
      </c>
      <c r="D9" s="65">
        <f>MIN(D15:D19)</f>
        <v>0</v>
      </c>
      <c r="E9" s="35"/>
      <c r="F9" s="35"/>
    </row>
    <row r="10" spans="2:9">
      <c r="B10" s="37"/>
    </row>
    <row r="11" spans="2:9">
      <c r="C11" s="31"/>
      <c r="D11" s="31"/>
      <c r="E11" s="31"/>
    </row>
    <row r="12" spans="2:9" s="4" customFormat="1" ht="26.45" customHeight="1">
      <c r="B12" s="39" t="s">
        <v>211</v>
      </c>
      <c r="C12" s="40" t="s">
        <v>212</v>
      </c>
      <c r="D12" s="41" t="s">
        <v>213</v>
      </c>
      <c r="E12" s="41" t="s">
        <v>214</v>
      </c>
      <c r="F12" s="41" t="s">
        <v>215</v>
      </c>
      <c r="H12" s="41" t="s">
        <v>216</v>
      </c>
      <c r="I12" s="37"/>
    </row>
    <row r="13" spans="2:9" ht="5.0999999999999996" customHeight="1">
      <c r="G13" s="4"/>
    </row>
    <row r="14" spans="2:9" s="2" customFormat="1" ht="20.25" customHeight="1">
      <c r="B14" s="71" t="s">
        <v>217</v>
      </c>
      <c r="C14" s="72"/>
      <c r="D14" s="73"/>
      <c r="E14" s="73"/>
      <c r="F14" s="75"/>
      <c r="G14" s="75"/>
      <c r="H14" s="75"/>
    </row>
    <row r="15" spans="2:9" s="31" customFormat="1">
      <c r="B15" s="61" t="str">
        <f>+'Planlegging og Evaluering'!B34</f>
        <v>Tilbud 1</v>
      </c>
      <c r="C15" s="61">
        <f>+'Planlegging og Evaluering'!C34</f>
        <v>0</v>
      </c>
      <c r="D15" s="34">
        <f>+'Planlegging og Evaluering'!H34</f>
        <v>0</v>
      </c>
      <c r="E15" s="34">
        <f>+D15-$D$9</f>
        <v>0</v>
      </c>
      <c r="F15" s="68" t="e">
        <f>+$D$7-(E15/$D$9)*$D$7</f>
        <v>#DIV/0!</v>
      </c>
      <c r="H15" s="67" t="e">
        <f>+F15*$D$6</f>
        <v>#DIV/0!</v>
      </c>
    </row>
    <row r="16" spans="2:9" s="31" customFormat="1">
      <c r="B16" s="61" t="str">
        <f>+'Planlegging og Evaluering'!B35</f>
        <v>Tilbud 2</v>
      </c>
      <c r="C16" s="61">
        <f>+'Planlegging og Evaluering'!C35</f>
        <v>0</v>
      </c>
      <c r="D16" s="34">
        <f>+'Planlegging og Evaluering'!H35</f>
        <v>0</v>
      </c>
      <c r="E16" s="34">
        <f>+D16-$D$9</f>
        <v>0</v>
      </c>
      <c r="F16" s="68" t="e">
        <f>+$D$7-(E16/$D$9)*$D$7</f>
        <v>#DIV/0!</v>
      </c>
      <c r="H16" s="67" t="e">
        <f>+F16*$D$6</f>
        <v>#DIV/0!</v>
      </c>
    </row>
    <row r="17" spans="2:9" s="31" customFormat="1">
      <c r="B17" s="61" t="str">
        <f>+'Planlegging og Evaluering'!B36</f>
        <v>Tilbud 3</v>
      </c>
      <c r="C17" s="61">
        <f>+'Planlegging og Evaluering'!C36</f>
        <v>0</v>
      </c>
      <c r="D17" s="34">
        <f>+'Planlegging og Evaluering'!H36</f>
        <v>0</v>
      </c>
      <c r="E17" s="34">
        <f>+D17-$D$9</f>
        <v>0</v>
      </c>
      <c r="F17" s="68" t="e">
        <f>+$D$7-(E17/$D$9)*$D$7</f>
        <v>#DIV/0!</v>
      </c>
      <c r="H17" s="67" t="e">
        <f>+F17*$D$6</f>
        <v>#DIV/0!</v>
      </c>
    </row>
    <row r="18" spans="2:9" s="31" customFormat="1">
      <c r="B18" s="61" t="str">
        <f>+'Planlegging og Evaluering'!B37</f>
        <v>Tilbud 4</v>
      </c>
      <c r="C18" s="61">
        <f>+'Planlegging og Evaluering'!C37</f>
        <v>0</v>
      </c>
      <c r="D18" s="34">
        <f>+'Planlegging og Evaluering'!H37</f>
        <v>0</v>
      </c>
      <c r="E18" s="34">
        <f>+D18-$D$9</f>
        <v>0</v>
      </c>
      <c r="F18" s="68" t="e">
        <f>+$D$7-(E18/$D$9)*$D$7</f>
        <v>#DIV/0!</v>
      </c>
      <c r="H18" s="67" t="e">
        <f>+F18*$D$6</f>
        <v>#DIV/0!</v>
      </c>
    </row>
    <row r="19" spans="2:9" s="31" customFormat="1">
      <c r="B19" s="61" t="str">
        <f>+'Planlegging og Evaluering'!B38</f>
        <v>Tilbud 5</v>
      </c>
      <c r="C19" s="61">
        <f>+'Planlegging og Evaluering'!C38</f>
        <v>0</v>
      </c>
      <c r="D19" s="34">
        <f>+'Planlegging og Evaluering'!H38</f>
        <v>0</v>
      </c>
      <c r="E19" s="34">
        <f>+D19-$D$9</f>
        <v>0</v>
      </c>
      <c r="F19" s="68" t="e">
        <f>+$D$7-(E19/$D$9)*$D$7</f>
        <v>#DIV/0!</v>
      </c>
      <c r="H19" s="67" t="e">
        <f>+F19*$D$6</f>
        <v>#DIV/0!</v>
      </c>
    </row>
    <row r="20" spans="2:9" s="31" customFormat="1">
      <c r="B20" s="61"/>
      <c r="C20" s="61"/>
      <c r="D20" s="62"/>
      <c r="E20" s="63"/>
      <c r="F20" s="63"/>
    </row>
    <row r="21" spans="2:9" ht="5.0999999999999996" customHeight="1">
      <c r="G21" s="4"/>
    </row>
    <row r="22" spans="2:9" s="2" customFormat="1" ht="20.25" customHeight="1">
      <c r="B22" s="71" t="s">
        <v>218</v>
      </c>
      <c r="C22" s="72"/>
      <c r="D22" s="73"/>
      <c r="E22" s="73"/>
      <c r="F22" s="74"/>
      <c r="G22" s="75"/>
      <c r="H22" s="75"/>
    </row>
    <row r="23" spans="2:9" s="31" customFormat="1">
      <c r="B23" s="61" t="str">
        <f>+'Planlegging og Evaluering'!B34</f>
        <v>Tilbud 1</v>
      </c>
      <c r="C23" s="61">
        <f>+'Planlegging og Evaluering'!C34</f>
        <v>0</v>
      </c>
      <c r="D23" s="48">
        <f>+'Planlegging og Evaluering'!H34</f>
        <v>0</v>
      </c>
      <c r="E23" s="77">
        <f>+D23-$D$9</f>
        <v>0</v>
      </c>
      <c r="F23" s="68" t="e">
        <f>+($D$9/D23)*$D$7</f>
        <v>#DIV/0!</v>
      </c>
      <c r="G23" s="65"/>
      <c r="H23" s="76" t="e">
        <f>+F23*$D$6</f>
        <v>#DIV/0!</v>
      </c>
      <c r="I23" s="66"/>
    </row>
    <row r="24" spans="2:9" s="31" customFormat="1">
      <c r="B24" s="61" t="str">
        <f>+'Planlegging og Evaluering'!B35</f>
        <v>Tilbud 2</v>
      </c>
      <c r="C24" s="61">
        <f>+'Planlegging og Evaluering'!C35</f>
        <v>0</v>
      </c>
      <c r="D24" s="48">
        <f>+'Planlegging og Evaluering'!H35</f>
        <v>0</v>
      </c>
      <c r="E24" s="77">
        <f t="shared" ref="E24:E27" si="0">+D24-$D$9</f>
        <v>0</v>
      </c>
      <c r="F24" s="68" t="e">
        <f t="shared" ref="F24:F27" si="1">+($D$9/D24)*$D$7</f>
        <v>#DIV/0!</v>
      </c>
      <c r="G24" s="65"/>
      <c r="H24" s="76" t="e">
        <f t="shared" ref="H24:H27" si="2">+F24*$D$6</f>
        <v>#DIV/0!</v>
      </c>
      <c r="I24" s="66"/>
    </row>
    <row r="25" spans="2:9" s="31" customFormat="1">
      <c r="B25" s="61" t="str">
        <f>+'Planlegging og Evaluering'!B36</f>
        <v>Tilbud 3</v>
      </c>
      <c r="C25" s="61">
        <f>+'Planlegging og Evaluering'!C36</f>
        <v>0</v>
      </c>
      <c r="D25" s="48">
        <f>+'Planlegging og Evaluering'!H36</f>
        <v>0</v>
      </c>
      <c r="E25" s="48">
        <f t="shared" si="0"/>
        <v>0</v>
      </c>
      <c r="F25" s="68" t="e">
        <f t="shared" si="1"/>
        <v>#DIV/0!</v>
      </c>
      <c r="G25" s="65"/>
      <c r="H25" s="76" t="e">
        <f t="shared" si="2"/>
        <v>#DIV/0!</v>
      </c>
      <c r="I25" s="66"/>
    </row>
    <row r="26" spans="2:9">
      <c r="B26" s="61" t="str">
        <f>+'Planlegging og Evaluering'!B37</f>
        <v>Tilbud 4</v>
      </c>
      <c r="C26" s="61">
        <f>+'Planlegging og Evaluering'!C37</f>
        <v>0</v>
      </c>
      <c r="D26" s="48">
        <f>+'Planlegging og Evaluering'!H37</f>
        <v>0</v>
      </c>
      <c r="E26" s="77">
        <f t="shared" si="0"/>
        <v>0</v>
      </c>
      <c r="F26" s="68" t="e">
        <f t="shared" si="1"/>
        <v>#DIV/0!</v>
      </c>
      <c r="G26" s="69"/>
      <c r="H26" s="76" t="e">
        <f t="shared" si="2"/>
        <v>#DIV/0!</v>
      </c>
      <c r="I26" s="66"/>
    </row>
    <row r="27" spans="2:9">
      <c r="B27" s="61" t="str">
        <f>+'Planlegging og Evaluering'!B38</f>
        <v>Tilbud 5</v>
      </c>
      <c r="C27" s="61">
        <f>+'Planlegging og Evaluering'!C38</f>
        <v>0</v>
      </c>
      <c r="D27" s="48">
        <f>+'Planlegging og Evaluering'!H38</f>
        <v>0</v>
      </c>
      <c r="E27" s="77">
        <f t="shared" si="0"/>
        <v>0</v>
      </c>
      <c r="F27" s="68" t="e">
        <f t="shared" si="1"/>
        <v>#DIV/0!</v>
      </c>
      <c r="G27" s="69"/>
      <c r="H27" s="76" t="e">
        <f t="shared" si="2"/>
        <v>#DIV/0!</v>
      </c>
      <c r="I27" s="66"/>
    </row>
    <row r="28" spans="2:9">
      <c r="B28" s="61"/>
      <c r="C28" s="61"/>
      <c r="E28" s="64"/>
      <c r="F28" s="64"/>
      <c r="I28" s="66"/>
    </row>
    <row r="29" spans="2:9">
      <c r="C29" s="35"/>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F17"/>
  <sheetViews>
    <sheetView showGridLines="0" showZeros="0" zoomScaleNormal="100" workbookViewId="0">
      <selection activeCell="B19" sqref="B19"/>
    </sheetView>
  </sheetViews>
  <sheetFormatPr baseColWidth="10" defaultColWidth="11.5703125" defaultRowHeight="14.25"/>
  <cols>
    <col min="1" max="1" width="3.42578125" style="15" customWidth="1"/>
    <col min="2" max="2" width="36.42578125" style="16" customWidth="1"/>
    <col min="3" max="3" width="2.5703125" style="15" customWidth="1"/>
    <col min="4" max="4" width="85.85546875" style="82" bestFit="1" customWidth="1"/>
    <col min="5" max="6" width="11.5703125" style="15" customWidth="1"/>
    <col min="7" max="16384" width="11.5703125" style="15"/>
  </cols>
  <sheetData>
    <row r="1" spans="1:6" ht="13.5" customHeight="1">
      <c r="A1" s="237"/>
      <c r="B1" s="192"/>
    </row>
    <row r="2" spans="1:6" s="2" customFormat="1" ht="38.1" customHeight="1">
      <c r="B2" s="258" t="str">
        <f>+[1]Forside!B2</f>
        <v>LIVSSYKLUSKOSTNADER I ANSKAFFELSER</v>
      </c>
      <c r="C2" s="87"/>
      <c r="D2" s="87"/>
    </row>
    <row r="3" spans="1:6">
      <c r="A3" s="25"/>
      <c r="B3" s="30"/>
      <c r="C3" s="25"/>
      <c r="D3" s="81"/>
    </row>
    <row r="4" spans="1:6">
      <c r="A4" s="25"/>
      <c r="B4" s="30"/>
      <c r="C4" s="25"/>
      <c r="D4" s="81"/>
    </row>
    <row r="5" spans="1:6" s="4" customFormat="1" ht="29.1" customHeight="1">
      <c r="B5" s="118" t="s">
        <v>8</v>
      </c>
      <c r="C5" s="251"/>
      <c r="D5" s="118" t="s">
        <v>38</v>
      </c>
      <c r="E5" s="15"/>
      <c r="F5" s="15"/>
    </row>
    <row r="6" spans="1:6" ht="5.0999999999999996" customHeight="1">
      <c r="A6" s="25"/>
      <c r="B6" s="259"/>
      <c r="C6" s="251"/>
      <c r="D6" s="260"/>
    </row>
    <row r="7" spans="1:6" ht="63" customHeight="1">
      <c r="B7" s="261" t="s">
        <v>39</v>
      </c>
      <c r="C7" s="259"/>
      <c r="D7" s="262" t="s">
        <v>40</v>
      </c>
    </row>
    <row r="8" spans="1:6" ht="90">
      <c r="A8" s="25"/>
      <c r="B8" s="261" t="s">
        <v>41</v>
      </c>
      <c r="C8" s="259"/>
      <c r="D8" s="262" t="s">
        <v>42</v>
      </c>
    </row>
    <row r="9" spans="1:6" ht="17.25" customHeight="1">
      <c r="A9" s="25"/>
      <c r="B9" s="261" t="s">
        <v>43</v>
      </c>
      <c r="C9" s="259"/>
      <c r="D9" s="262" t="s">
        <v>44</v>
      </c>
    </row>
    <row r="10" spans="1:6" ht="17.25" customHeight="1">
      <c r="A10" s="25"/>
      <c r="B10" s="261" t="s">
        <v>45</v>
      </c>
      <c r="C10" s="259"/>
      <c r="D10" s="262" t="s">
        <v>46</v>
      </c>
    </row>
    <row r="11" spans="1:6" ht="16.5" customHeight="1">
      <c r="A11" s="25"/>
      <c r="B11" s="261" t="s">
        <v>47</v>
      </c>
      <c r="C11" s="259"/>
      <c r="D11" s="262" t="s">
        <v>48</v>
      </c>
    </row>
    <row r="12" spans="1:6" ht="18.75" customHeight="1">
      <c r="A12" s="25"/>
      <c r="B12" s="261" t="s">
        <v>49</v>
      </c>
      <c r="C12" s="259"/>
      <c r="D12" s="263" t="s">
        <v>50</v>
      </c>
    </row>
    <row r="13" spans="1:6" ht="17.25" customHeight="1">
      <c r="A13" s="25"/>
      <c r="B13" s="261" t="s">
        <v>51</v>
      </c>
      <c r="C13" s="259"/>
      <c r="D13" s="262" t="s">
        <v>52</v>
      </c>
    </row>
    <row r="14" spans="1:6" ht="17.25" customHeight="1">
      <c r="A14" s="25"/>
      <c r="B14" s="261" t="s">
        <v>53</v>
      </c>
      <c r="C14" s="259"/>
      <c r="D14" s="262" t="s">
        <v>54</v>
      </c>
    </row>
    <row r="15" spans="1:6" ht="30.75" customHeight="1">
      <c r="A15" s="25"/>
      <c r="B15" s="261" t="s">
        <v>55</v>
      </c>
      <c r="C15" s="259"/>
      <c r="D15" s="262" t="s">
        <v>56</v>
      </c>
    </row>
    <row r="16" spans="1:6" ht="15">
      <c r="B16" s="259"/>
      <c r="C16" s="251"/>
      <c r="D16" s="260"/>
    </row>
    <row r="17" spans="2:4" ht="15">
      <c r="B17" s="259"/>
      <c r="C17" s="251"/>
      <c r="D17" s="260"/>
    </row>
  </sheetData>
  <sheetProtection algorithmName="SHA-512" hashValue="K8vVoylxk0Eh6JOC2qS3gAGWfILvzSFy9dsNDYZCyNsx5EDgKc4de/KcCv1pMh9iWmhQc55PKBlKdCTQvwlLOw==" saltValue="roh8XaDTbnv0W5wQzzXgDw==" spinCount="100000" sheet="1" objects="1" scenarios="1"/>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zoomScaleNormal="100" workbookViewId="0">
      <selection activeCell="D12" sqref="D12"/>
    </sheetView>
  </sheetViews>
  <sheetFormatPr baseColWidth="10" defaultColWidth="11.5703125" defaultRowHeight="14.25"/>
  <cols>
    <col min="1" max="1" width="3.42578125" style="15" customWidth="1"/>
    <col min="2" max="2" width="5.85546875" style="16" customWidth="1"/>
    <col min="3" max="3" width="1.42578125" style="16" customWidth="1"/>
    <col min="4" max="4" width="2.5703125" style="15" customWidth="1"/>
    <col min="5" max="5" width="111.140625" style="15" customWidth="1"/>
    <col min="6" max="6" width="2.140625" style="15" customWidth="1"/>
    <col min="7" max="7" width="14" style="15" customWidth="1"/>
    <col min="8" max="8" width="0.5703125" style="15" customWidth="1"/>
    <col min="9" max="9" width="21.140625" style="15" customWidth="1"/>
    <col min="10" max="10" width="0.5703125" style="15" customWidth="1"/>
    <col min="11" max="11" width="14" style="15" customWidth="1"/>
    <col min="12" max="12" width="6.5703125" style="15" customWidth="1"/>
    <col min="13" max="16384" width="11.5703125" style="15"/>
  </cols>
  <sheetData>
    <row r="1" spans="1:11" ht="13.5" customHeight="1">
      <c r="A1" s="237"/>
    </row>
    <row r="2" spans="1:11" s="2" customFormat="1" ht="38.1" customHeight="1">
      <c r="B2" s="239" t="s">
        <v>57</v>
      </c>
      <c r="C2" s="87"/>
      <c r="D2" s="87"/>
      <c r="E2" s="87"/>
      <c r="F2" s="87"/>
      <c r="G2" s="87"/>
      <c r="H2" s="87"/>
      <c r="I2" s="87"/>
      <c r="J2" s="87"/>
      <c r="K2" s="87"/>
    </row>
    <row r="3" spans="1:11" ht="8.25" customHeight="1">
      <c r="A3" s="25"/>
      <c r="B3" s="30"/>
      <c r="C3" s="30"/>
      <c r="D3" s="25"/>
      <c r="E3" s="25"/>
    </row>
    <row r="4" spans="1:11" ht="32.1" customHeight="1">
      <c r="A4" s="25"/>
      <c r="B4" s="118" t="s">
        <v>58</v>
      </c>
      <c r="C4" s="259"/>
      <c r="D4" s="118" t="s">
        <v>59</v>
      </c>
      <c r="E4" s="118"/>
      <c r="F4" s="251"/>
      <c r="G4" s="118" t="s">
        <v>4</v>
      </c>
      <c r="H4" s="251"/>
      <c r="I4" s="118" t="s">
        <v>60</v>
      </c>
      <c r="J4" s="251"/>
      <c r="K4" s="118" t="s">
        <v>61</v>
      </c>
    </row>
    <row r="5" spans="1:11" ht="5.0999999999999996" customHeight="1">
      <c r="A5" s="25"/>
      <c r="B5" s="259"/>
      <c r="C5" s="259"/>
      <c r="D5" s="251"/>
      <c r="E5" s="251"/>
      <c r="F5" s="251"/>
      <c r="G5" s="251"/>
      <c r="H5" s="251"/>
      <c r="I5" s="251"/>
      <c r="J5" s="251"/>
      <c r="K5" s="251"/>
    </row>
    <row r="6" spans="1:11" ht="128.25" customHeight="1">
      <c r="A6" s="25"/>
      <c r="B6" s="190">
        <v>1</v>
      </c>
      <c r="C6" s="259"/>
      <c r="D6" s="289" t="s">
        <v>62</v>
      </c>
      <c r="E6" s="291"/>
      <c r="F6" s="251"/>
      <c r="G6" s="264" t="s">
        <v>12</v>
      </c>
      <c r="H6" s="251"/>
      <c r="I6" s="264" t="s">
        <v>63</v>
      </c>
      <c r="J6" s="251"/>
      <c r="K6" s="264"/>
    </row>
    <row r="7" spans="1:11" ht="155.25" customHeight="1">
      <c r="A7" s="25"/>
      <c r="B7" s="190">
        <v>2</v>
      </c>
      <c r="C7" s="259"/>
      <c r="D7" s="289" t="s">
        <v>64</v>
      </c>
      <c r="E7" s="291"/>
      <c r="F7" s="251"/>
      <c r="G7" s="264" t="s">
        <v>12</v>
      </c>
      <c r="H7" s="264"/>
      <c r="I7" s="264" t="s">
        <v>65</v>
      </c>
      <c r="J7" s="264"/>
      <c r="K7" s="264"/>
    </row>
    <row r="8" spans="1:11" ht="278.25" customHeight="1">
      <c r="A8" s="25"/>
      <c r="B8" s="190">
        <v>3</v>
      </c>
      <c r="C8" s="259"/>
      <c r="D8" s="289" t="s">
        <v>66</v>
      </c>
      <c r="E8" s="291"/>
      <c r="F8" s="251"/>
      <c r="G8" s="264" t="s">
        <v>14</v>
      </c>
      <c r="H8" s="264"/>
      <c r="I8" s="264"/>
      <c r="J8" s="264"/>
      <c r="K8" s="264"/>
    </row>
    <row r="9" spans="1:11" ht="219.75" customHeight="1">
      <c r="A9" s="25"/>
      <c r="B9" s="190">
        <v>4</v>
      </c>
      <c r="C9" s="259"/>
      <c r="D9" s="289" t="s">
        <v>67</v>
      </c>
      <c r="E9" s="291"/>
      <c r="F9" s="251"/>
      <c r="G9" s="264" t="s">
        <v>68</v>
      </c>
      <c r="H9" s="264"/>
      <c r="I9" s="264"/>
      <c r="J9" s="264"/>
      <c r="K9" s="264"/>
    </row>
    <row r="10" spans="1:11" ht="156.75" customHeight="1">
      <c r="A10" s="25"/>
      <c r="B10" s="190">
        <v>5</v>
      </c>
      <c r="C10" s="259"/>
      <c r="D10" s="289" t="s">
        <v>69</v>
      </c>
      <c r="E10" s="291"/>
      <c r="F10" s="251"/>
      <c r="G10" s="264" t="s">
        <v>12</v>
      </c>
      <c r="H10" s="264"/>
      <c r="I10" s="264" t="s">
        <v>70</v>
      </c>
      <c r="J10" s="264"/>
      <c r="K10" s="264"/>
    </row>
    <row r="11" spans="1:11" ht="186.75" customHeight="1">
      <c r="A11" s="25"/>
      <c r="B11" s="190">
        <v>6</v>
      </c>
      <c r="C11" s="259"/>
      <c r="D11" s="289" t="s">
        <v>71</v>
      </c>
      <c r="E11" s="291"/>
      <c r="F11" s="251"/>
      <c r="G11" s="264" t="s">
        <v>30</v>
      </c>
      <c r="H11" s="264"/>
      <c r="I11" s="264"/>
      <c r="J11" s="264"/>
      <c r="K11" s="264"/>
    </row>
    <row r="12" spans="1:11" ht="15">
      <c r="B12" s="259"/>
      <c r="C12" s="259"/>
      <c r="D12" s="251"/>
      <c r="E12" s="251"/>
      <c r="F12" s="251"/>
      <c r="G12" s="251"/>
      <c r="H12" s="251"/>
      <c r="I12" s="251"/>
      <c r="J12" s="251"/>
      <c r="K12" s="251"/>
    </row>
    <row r="13" spans="1:11" ht="176.1" customHeight="1">
      <c r="B13" s="289" t="s">
        <v>72</v>
      </c>
      <c r="C13" s="290"/>
      <c r="D13" s="290"/>
      <c r="E13" s="290"/>
      <c r="F13" s="290"/>
      <c r="G13" s="290"/>
      <c r="H13" s="290"/>
      <c r="I13" s="290"/>
      <c r="J13" s="290"/>
      <c r="K13" s="291"/>
    </row>
    <row r="14" spans="1:11" ht="15">
      <c r="B14" s="259"/>
      <c r="C14" s="259"/>
      <c r="D14" s="251"/>
      <c r="E14" s="251"/>
      <c r="F14" s="251"/>
      <c r="G14" s="251"/>
      <c r="H14" s="251"/>
      <c r="I14" s="251"/>
      <c r="J14" s="251"/>
      <c r="K14" s="251"/>
    </row>
    <row r="15" spans="1:11">
      <c r="C15" s="30"/>
    </row>
    <row r="16" spans="1:11">
      <c r="C16" s="30"/>
    </row>
    <row r="17" spans="3:3">
      <c r="C17" s="30"/>
    </row>
    <row r="18" spans="3:3">
      <c r="C18" s="30"/>
    </row>
    <row r="19" spans="3:3">
      <c r="C19" s="30"/>
    </row>
    <row r="20" spans="3:3">
      <c r="C20" s="30"/>
    </row>
    <row r="21" spans="3:3">
      <c r="C21" s="30"/>
    </row>
  </sheetData>
  <sheetProtection algorithmName="SHA-512" hashValue="Q5BiNAEERAjQexLw8pBmOUQhXoMW+DMg7QvUpRlG261rjakhHFcaGWaDtllJhoJwpWKeTwZoMQE6MlrK1PWSPw==" saltValue="hzpmTHovkrq1UzReCZPHIw==" spinCount="100000" sheet="1" objects="1" scenarios="1"/>
  <mergeCells count="7">
    <mergeCell ref="B13:K13"/>
    <mergeCell ref="D6:E6"/>
    <mergeCell ref="D7:E7"/>
    <mergeCell ref="D8:E8"/>
    <mergeCell ref="D9:E9"/>
    <mergeCell ref="D10:E10"/>
    <mergeCell ref="D11:E11"/>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topLeftCell="B1" zoomScaleNormal="100" workbookViewId="0">
      <selection activeCell="H7" sqref="H7"/>
    </sheetView>
  </sheetViews>
  <sheetFormatPr baseColWidth="10" defaultColWidth="17.42578125" defaultRowHeight="14.25"/>
  <cols>
    <col min="1" max="1" width="3.42578125" style="2" customWidth="1"/>
    <col min="2" max="2" width="28.28515625" style="10" customWidth="1"/>
    <col min="3" max="3" width="31.42578125" style="2" customWidth="1"/>
    <col min="4" max="4" width="14.5703125" style="2" customWidth="1"/>
    <col min="5" max="5" width="11.5703125" style="2" customWidth="1"/>
    <col min="6" max="6" width="13.5703125" style="4" customWidth="1"/>
    <col min="7" max="7" width="12.5703125" style="2" customWidth="1"/>
    <col min="8" max="8" width="19.5703125" style="2" customWidth="1"/>
    <col min="9" max="9" width="2.85546875" style="2" customWidth="1"/>
    <col min="10" max="10" width="32.42578125" style="2" customWidth="1"/>
    <col min="11" max="24" width="8.42578125" style="2" bestFit="1" customWidth="1"/>
    <col min="25" max="16384" width="17.42578125" style="2"/>
  </cols>
  <sheetData>
    <row r="1" spans="2:13" ht="13.5" customHeight="1">
      <c r="E1" s="181"/>
    </row>
    <row r="2" spans="2:13" ht="38.1" customHeight="1">
      <c r="B2" s="205" t="s">
        <v>73</v>
      </c>
      <c r="C2" s="87"/>
      <c r="D2" s="87"/>
      <c r="E2" s="87"/>
      <c r="F2" s="87"/>
      <c r="G2" s="87"/>
      <c r="H2" s="87"/>
      <c r="I2" s="87"/>
      <c r="J2" s="87"/>
      <c r="K2" s="87"/>
      <c r="L2" s="87"/>
      <c r="M2" s="87"/>
    </row>
    <row r="3" spans="2:13" ht="5.0999999999999996" customHeight="1"/>
    <row r="4" spans="2:13" s="4" customFormat="1" ht="29.1" customHeight="1">
      <c r="B4" s="118" t="s">
        <v>63</v>
      </c>
      <c r="C4" s="88"/>
      <c r="D4" s="88"/>
      <c r="E4" s="88"/>
      <c r="F4" s="88"/>
      <c r="G4" s="88"/>
      <c r="H4" s="88"/>
    </row>
    <row r="5" spans="2:13">
      <c r="B5" s="89" t="s">
        <v>74</v>
      </c>
      <c r="C5" s="265">
        <f>1.04^(1/12)-1</f>
        <v>3.2737397821989145E-3</v>
      </c>
      <c r="D5" s="91" t="s">
        <v>75</v>
      </c>
      <c r="E5" s="92"/>
      <c r="F5" s="92"/>
      <c r="G5" s="91"/>
      <c r="H5" s="91"/>
    </row>
    <row r="6" spans="2:13">
      <c r="B6" s="89" t="s">
        <v>76</v>
      </c>
      <c r="C6" s="193" t="s">
        <v>77</v>
      </c>
      <c r="D6" s="91" t="s">
        <v>78</v>
      </c>
      <c r="E6" s="92"/>
      <c r="F6" s="92"/>
      <c r="G6" s="91"/>
      <c r="H6" s="91"/>
    </row>
    <row r="7" spans="2:13">
      <c r="B7" s="89" t="s">
        <v>79</v>
      </c>
      <c r="C7" s="266">
        <v>0</v>
      </c>
      <c r="D7" s="91" t="s">
        <v>80</v>
      </c>
      <c r="E7" s="92"/>
      <c r="F7" s="92"/>
      <c r="G7" s="91"/>
      <c r="H7" s="91"/>
    </row>
    <row r="8" spans="2:13" ht="14.45" customHeight="1">
      <c r="B8" s="89"/>
      <c r="C8" s="90"/>
      <c r="D8" s="90"/>
      <c r="E8" s="91"/>
      <c r="F8" s="92"/>
      <c r="G8" s="91"/>
      <c r="H8" s="91"/>
    </row>
    <row r="9" spans="2:13" ht="5.0999999999999996" customHeight="1"/>
    <row r="10" spans="2:13" ht="27.6" customHeight="1">
      <c r="B10" s="118" t="s">
        <v>65</v>
      </c>
      <c r="C10" s="88"/>
      <c r="D10" s="88"/>
      <c r="E10" s="88"/>
      <c r="F10" s="88"/>
      <c r="G10" s="88"/>
      <c r="H10" s="88"/>
    </row>
    <row r="11" spans="2:13" s="4" customFormat="1" ht="28.9" customHeight="1">
      <c r="B11" s="93"/>
      <c r="C11" s="96" t="s">
        <v>81</v>
      </c>
      <c r="D11" s="96"/>
      <c r="E11" s="92"/>
      <c r="F11" s="97" t="s">
        <v>82</v>
      </c>
      <c r="G11" s="222" t="s">
        <v>83</v>
      </c>
      <c r="H11" s="97" t="s">
        <v>84</v>
      </c>
    </row>
    <row r="12" spans="2:13" s="3" customFormat="1" ht="14.45" customHeight="1">
      <c r="B12" s="89" t="s">
        <v>85</v>
      </c>
      <c r="C12" s="194" t="s">
        <v>86</v>
      </c>
      <c r="D12" s="194"/>
      <c r="E12" s="194"/>
      <c r="F12" s="195" t="s">
        <v>87</v>
      </c>
      <c r="G12" s="196" t="s">
        <v>88</v>
      </c>
      <c r="H12" s="98" t="e">
        <f>G12*F12</f>
        <v>#VALUE!</v>
      </c>
    </row>
    <row r="13" spans="2:13" s="3" customFormat="1" ht="14.45" customHeight="1">
      <c r="B13" s="89" t="s">
        <v>89</v>
      </c>
      <c r="C13" s="194"/>
      <c r="D13" s="194"/>
      <c r="E13" s="194"/>
      <c r="F13" s="195"/>
      <c r="G13" s="196"/>
      <c r="H13" s="98">
        <f>G13*F13</f>
        <v>0</v>
      </c>
    </row>
    <row r="14" spans="2:13" s="3" customFormat="1" ht="14.45" customHeight="1">
      <c r="B14" s="89" t="s">
        <v>90</v>
      </c>
      <c r="C14" s="194"/>
      <c r="D14" s="194"/>
      <c r="E14" s="194"/>
      <c r="F14" s="195"/>
      <c r="G14" s="196"/>
      <c r="H14" s="98">
        <f>G14*F14</f>
        <v>0</v>
      </c>
    </row>
    <row r="15" spans="2:13" s="3" customFormat="1" ht="15" customHeight="1">
      <c r="B15" s="94" t="s">
        <v>91</v>
      </c>
      <c r="C15" s="102"/>
      <c r="D15" s="102"/>
      <c r="E15" s="102"/>
      <c r="F15" s="103"/>
      <c r="G15" s="107"/>
      <c r="H15" s="99" t="e">
        <f>SUM(H12:H14)</f>
        <v>#VALUE!</v>
      </c>
    </row>
    <row r="16" spans="2:13" s="3" customFormat="1" ht="27.6" customHeight="1">
      <c r="B16" s="89"/>
      <c r="C16" s="91"/>
      <c r="D16" s="91"/>
      <c r="E16" s="91"/>
      <c r="F16" s="97" t="s">
        <v>82</v>
      </c>
      <c r="G16" s="222" t="s">
        <v>83</v>
      </c>
      <c r="H16" s="98"/>
    </row>
    <row r="17" spans="2:8" s="3" customFormat="1" ht="14.45" customHeight="1">
      <c r="B17" s="89" t="s">
        <v>92</v>
      </c>
      <c r="C17" s="194" t="s">
        <v>93</v>
      </c>
      <c r="D17" s="194"/>
      <c r="E17" s="194"/>
      <c r="F17" s="195" t="s">
        <v>87</v>
      </c>
      <c r="G17" s="196" t="s">
        <v>88</v>
      </c>
      <c r="H17" s="98" t="e">
        <f>G17*F17</f>
        <v>#VALUE!</v>
      </c>
    </row>
    <row r="18" spans="2:8" s="3" customFormat="1" ht="14.45" customHeight="1">
      <c r="B18" s="89" t="s">
        <v>94</v>
      </c>
      <c r="C18" s="194"/>
      <c r="D18" s="194"/>
      <c r="E18" s="194"/>
      <c r="F18" s="195"/>
      <c r="G18" s="196"/>
      <c r="H18" s="98">
        <f>G18*F18</f>
        <v>0</v>
      </c>
    </row>
    <row r="19" spans="2:8" s="3" customFormat="1" ht="14.45" customHeight="1">
      <c r="B19" s="89" t="s">
        <v>95</v>
      </c>
      <c r="C19" s="194"/>
      <c r="D19" s="194"/>
      <c r="E19" s="194"/>
      <c r="F19" s="195"/>
      <c r="G19" s="196"/>
      <c r="H19" s="98">
        <f>G19*F19</f>
        <v>0</v>
      </c>
    </row>
    <row r="20" spans="2:8" s="3" customFormat="1" ht="14.45" customHeight="1">
      <c r="B20" s="89" t="s">
        <v>96</v>
      </c>
      <c r="C20" s="197"/>
      <c r="D20" s="194"/>
      <c r="E20" s="194"/>
      <c r="F20" s="195"/>
      <c r="G20" s="196"/>
      <c r="H20" s="98">
        <f>G20*F20</f>
        <v>0</v>
      </c>
    </row>
    <row r="21" spans="2:8" s="3" customFormat="1" ht="14.45" customHeight="1">
      <c r="B21" s="89" t="s">
        <v>97</v>
      </c>
      <c r="C21" s="197"/>
      <c r="D21" s="194"/>
      <c r="E21" s="194"/>
      <c r="F21" s="195"/>
      <c r="G21" s="196"/>
      <c r="H21" s="98">
        <f>G21*F21</f>
        <v>0</v>
      </c>
    </row>
    <row r="22" spans="2:8" s="3" customFormat="1" ht="15" customHeight="1">
      <c r="B22" s="94" t="s">
        <v>98</v>
      </c>
      <c r="C22" s="102"/>
      <c r="D22" s="102"/>
      <c r="E22" s="103"/>
      <c r="F22" s="106"/>
      <c r="G22" s="102"/>
      <c r="H22" s="99" t="e">
        <f>SUM(H17:H21)</f>
        <v>#VALUE!</v>
      </c>
    </row>
    <row r="23" spans="2:8" s="3" customFormat="1" ht="15" customHeight="1">
      <c r="B23" s="94"/>
      <c r="C23" s="102"/>
      <c r="D23" s="102"/>
      <c r="E23" s="103"/>
      <c r="F23" s="106"/>
      <c r="G23" s="102"/>
      <c r="H23" s="99"/>
    </row>
    <row r="24" spans="2:8" s="3" customFormat="1" ht="15" customHeight="1">
      <c r="B24" s="94" t="s">
        <v>99</v>
      </c>
      <c r="C24" s="194" t="s">
        <v>100</v>
      </c>
      <c r="D24" s="194"/>
      <c r="E24" s="194"/>
      <c r="F24" s="195" t="s">
        <v>87</v>
      </c>
      <c r="G24" s="198" t="s">
        <v>88</v>
      </c>
      <c r="H24" s="98" t="e">
        <f>G24*F24</f>
        <v>#VALUE!</v>
      </c>
    </row>
    <row r="25" spans="2:8" s="3" customFormat="1" ht="15" customHeight="1">
      <c r="B25" s="94"/>
      <c r="C25" s="94"/>
      <c r="D25" s="94"/>
      <c r="E25" s="94"/>
      <c r="F25" s="94"/>
      <c r="G25" s="94"/>
      <c r="H25" s="99"/>
    </row>
    <row r="26" spans="2:8" s="3" customFormat="1" ht="15" customHeight="1">
      <c r="B26" s="94"/>
      <c r="C26" s="102"/>
      <c r="D26" s="102"/>
      <c r="E26" s="103"/>
      <c r="F26" s="104"/>
      <c r="G26" s="104" t="s">
        <v>101</v>
      </c>
      <c r="H26" s="100" t="e">
        <f>SUM(Motor!BB50:BB52)</f>
        <v>#VALUE!</v>
      </c>
    </row>
    <row r="27" spans="2:8" s="3" customFormat="1" ht="13.35" customHeight="1">
      <c r="B27" s="89"/>
      <c r="C27" s="91"/>
      <c r="D27" s="91"/>
      <c r="E27" s="105"/>
      <c r="F27" s="104"/>
      <c r="G27" s="104" t="s">
        <v>102</v>
      </c>
      <c r="H27" s="100" t="e">
        <f>SUM(Motor!BB53:BB57)</f>
        <v>#VALUE!</v>
      </c>
    </row>
    <row r="28" spans="2:8" s="3" customFormat="1" ht="13.35" customHeight="1">
      <c r="B28" s="89"/>
      <c r="C28" s="91"/>
      <c r="D28" s="91"/>
      <c r="E28" s="105"/>
      <c r="F28" s="104"/>
      <c r="G28" s="104" t="s">
        <v>103</v>
      </c>
      <c r="H28" s="100">
        <f>+Motor!BB58</f>
        <v>0</v>
      </c>
    </row>
    <row r="29" spans="2:8" ht="13.35" customHeight="1">
      <c r="B29" s="95"/>
      <c r="C29" s="95"/>
      <c r="D29" s="95"/>
      <c r="E29" s="95"/>
      <c r="F29" s="101"/>
      <c r="G29" s="101" t="s">
        <v>104</v>
      </c>
      <c r="H29" s="232" t="e">
        <f>+Motor!BB27</f>
        <v>#VALUE!</v>
      </c>
    </row>
    <row r="30" spans="2:8" ht="13.35" customHeight="1">
      <c r="B30" s="95"/>
      <c r="C30" s="95"/>
      <c r="D30" s="95"/>
      <c r="E30" s="95"/>
      <c r="F30" s="101"/>
      <c r="G30" s="101" t="s">
        <v>105</v>
      </c>
      <c r="H30" s="101" t="e">
        <f>Motor!BB46</f>
        <v>#VALUE!</v>
      </c>
    </row>
    <row r="31" spans="2:8" ht="5.0999999999999996" customHeight="1"/>
    <row r="32" spans="2:8" s="4" customFormat="1" ht="27.6" customHeight="1">
      <c r="B32" s="118" t="s">
        <v>70</v>
      </c>
      <c r="C32" s="88"/>
      <c r="D32" s="88"/>
      <c r="E32" s="88"/>
      <c r="F32" s="88"/>
      <c r="G32" s="88"/>
      <c r="H32" s="88"/>
    </row>
    <row r="33" spans="1:26" ht="28.35" customHeight="1">
      <c r="B33" s="108"/>
      <c r="C33" s="109"/>
      <c r="D33" s="110" t="s">
        <v>106</v>
      </c>
      <c r="E33" s="110" t="s">
        <v>107</v>
      </c>
      <c r="F33" s="110" t="s">
        <v>108</v>
      </c>
      <c r="G33" s="111" t="s">
        <v>109</v>
      </c>
      <c r="H33" s="111" t="s">
        <v>110</v>
      </c>
    </row>
    <row r="34" spans="1:26">
      <c r="B34" s="199" t="s">
        <v>16</v>
      </c>
      <c r="C34" s="200">
        <f>'Tilbod 1'!$C$5</f>
        <v>0</v>
      </c>
      <c r="D34" s="201">
        <f>+Motor!E28</f>
        <v>0</v>
      </c>
      <c r="E34" s="201">
        <f>SUM(Motor!F28:BA28)-F34</f>
        <v>0</v>
      </c>
      <c r="F34" s="201">
        <f>SUM(Motor!E76:BA76)</f>
        <v>0</v>
      </c>
      <c r="G34" s="201">
        <f>RANK(H34,$H$34:$H$40,1)</f>
        <v>1</v>
      </c>
      <c r="H34" s="202">
        <f>+Motor!BB28</f>
        <v>0</v>
      </c>
    </row>
    <row r="35" spans="1:26" s="4" customFormat="1">
      <c r="A35" s="2"/>
      <c r="B35" s="199" t="s">
        <v>18</v>
      </c>
      <c r="C35" s="200">
        <f>'Tilbod 2'!$C$5</f>
        <v>0</v>
      </c>
      <c r="D35" s="201">
        <f>+Motor!E29</f>
        <v>0</v>
      </c>
      <c r="E35" s="201">
        <f>SUM(Motor!F29:BA29)-F35</f>
        <v>0</v>
      </c>
      <c r="F35" s="201">
        <f>SUM(Motor!E91:BA91)</f>
        <v>0</v>
      </c>
      <c r="G35" s="201">
        <f t="shared" ref="G35:G40" si="0">RANK(H35,$H$34:$H$40,1)</f>
        <v>1</v>
      </c>
      <c r="H35" s="202">
        <f>+Motor!BB29</f>
        <v>0</v>
      </c>
      <c r="O35" s="4">
        <f>+H35-Motor!BB90</f>
        <v>0</v>
      </c>
    </row>
    <row r="36" spans="1:26" s="4" customFormat="1">
      <c r="A36" s="2"/>
      <c r="B36" s="199" t="s">
        <v>20</v>
      </c>
      <c r="C36" s="200">
        <f>'Tilbod 3'!$C$5</f>
        <v>0</v>
      </c>
      <c r="D36" s="201">
        <f>+Motor!E30</f>
        <v>0</v>
      </c>
      <c r="E36" s="201">
        <f>SUM(Motor!F30:BA30)-F36</f>
        <v>0</v>
      </c>
      <c r="F36" s="201">
        <f>SUM(Motor!E106:BA106)</f>
        <v>0</v>
      </c>
      <c r="G36" s="201">
        <f t="shared" si="0"/>
        <v>1</v>
      </c>
      <c r="H36" s="202">
        <f>+Motor!BB30</f>
        <v>0</v>
      </c>
    </row>
    <row r="37" spans="1:26" s="4" customFormat="1">
      <c r="A37" s="2"/>
      <c r="B37" s="199" t="s">
        <v>22</v>
      </c>
      <c r="C37" s="200">
        <f>'Tilbod 4'!$C$5</f>
        <v>0</v>
      </c>
      <c r="D37" s="201">
        <f>+Motor!E31</f>
        <v>0</v>
      </c>
      <c r="E37" s="201">
        <f>SUM(Motor!F31:BA31)-F37</f>
        <v>0</v>
      </c>
      <c r="F37" s="201">
        <f>SUM(Motor!E121:BA121)</f>
        <v>0</v>
      </c>
      <c r="G37" s="201">
        <f t="shared" si="0"/>
        <v>1</v>
      </c>
      <c r="H37" s="202">
        <f>+Motor!BB31</f>
        <v>0</v>
      </c>
    </row>
    <row r="38" spans="1:26" s="4" customFormat="1">
      <c r="A38" s="2"/>
      <c r="B38" s="199" t="s">
        <v>24</v>
      </c>
      <c r="C38" s="200">
        <f>'Tilbod 5'!$C$5</f>
        <v>0</v>
      </c>
      <c r="D38" s="201">
        <f>+Motor!E32</f>
        <v>0</v>
      </c>
      <c r="E38" s="201">
        <f>SUM(Motor!F32:BA32)-F38</f>
        <v>0</v>
      </c>
      <c r="F38" s="201">
        <f>SUM(Motor!E136:BA136)</f>
        <v>0</v>
      </c>
      <c r="G38" s="201">
        <f t="shared" si="0"/>
        <v>1</v>
      </c>
      <c r="H38" s="202">
        <f>+Motor!BB32</f>
        <v>0</v>
      </c>
    </row>
    <row r="39" spans="1:26" s="4" customFormat="1">
      <c r="A39" s="2"/>
      <c r="B39" s="199" t="s">
        <v>26</v>
      </c>
      <c r="C39" s="200">
        <f>+'Tilbod 6'!C5</f>
        <v>0</v>
      </c>
      <c r="D39" s="201">
        <f>+Motor!E33</f>
        <v>0</v>
      </c>
      <c r="E39" s="201">
        <f>SUM(Motor!F33:BA33)-F39</f>
        <v>0</v>
      </c>
      <c r="F39" s="201">
        <f>SUM(Motor!E151:BA151)</f>
        <v>0</v>
      </c>
      <c r="G39" s="201">
        <f>RANK(H39,$H$34:$H$40,1)</f>
        <v>1</v>
      </c>
      <c r="H39" s="202">
        <f>+Motor!BB150</f>
        <v>0</v>
      </c>
    </row>
    <row r="40" spans="1:26" s="4" customFormat="1">
      <c r="A40" s="2"/>
      <c r="B40" s="199" t="s">
        <v>28</v>
      </c>
      <c r="C40" s="200">
        <f>+'Tilbod 7'!C5</f>
        <v>0</v>
      </c>
      <c r="D40" s="201">
        <f>+Motor!E34</f>
        <v>0</v>
      </c>
      <c r="E40" s="201">
        <f>SUM(Motor!F34:BA34)-F40</f>
        <v>0</v>
      </c>
      <c r="F40" s="201">
        <f>SUM(Motor!E166:BA166)</f>
        <v>0</v>
      </c>
      <c r="G40" s="201">
        <f t="shared" si="0"/>
        <v>1</v>
      </c>
      <c r="H40" s="202">
        <f>+Motor!BB165</f>
        <v>0</v>
      </c>
    </row>
    <row r="41" spans="1:26" s="4" customFormat="1" ht="5.0999999999999996" customHeight="1">
      <c r="A41" s="2"/>
      <c r="B41" s="11"/>
      <c r="C41" s="3"/>
      <c r="D41" s="3"/>
      <c r="E41" s="3"/>
      <c r="F41" s="3"/>
      <c r="G41" s="6"/>
      <c r="H41" s="17"/>
    </row>
    <row r="42" spans="1:26" s="4" customFormat="1" ht="26.1" customHeight="1">
      <c r="B42" s="118" t="s">
        <v>111</v>
      </c>
      <c r="C42" s="88"/>
      <c r="D42" s="88"/>
      <c r="E42" s="88"/>
      <c r="F42" s="88"/>
      <c r="G42" s="88"/>
      <c r="H42" s="88"/>
      <c r="I42" s="2"/>
    </row>
    <row r="43" spans="1:26" ht="5.0999999999999996" customHeight="1"/>
    <row r="44" spans="1:26">
      <c r="B44" s="12"/>
      <c r="C44" s="3"/>
      <c r="D44" s="3"/>
      <c r="E44" s="6"/>
      <c r="F44" s="6"/>
      <c r="G44" s="6"/>
      <c r="H44" s="6"/>
      <c r="I44" s="6"/>
      <c r="J44" s="6"/>
      <c r="K44" s="6"/>
      <c r="L44" s="6"/>
      <c r="M44" s="6"/>
      <c r="N44" s="6"/>
      <c r="O44" s="6"/>
      <c r="P44" s="6"/>
      <c r="Q44" s="6"/>
      <c r="R44" s="6"/>
      <c r="S44" s="6"/>
      <c r="T44" s="6"/>
      <c r="U44" s="6"/>
      <c r="V44" s="6"/>
      <c r="W44" s="6"/>
      <c r="X44" s="6"/>
      <c r="Y44" s="3"/>
      <c r="Z44" s="3"/>
    </row>
    <row r="45" spans="1:26">
      <c r="B45" s="12"/>
      <c r="C45" s="3"/>
      <c r="D45" s="3"/>
      <c r="E45" s="3"/>
      <c r="F45" s="13"/>
      <c r="G45" s="3"/>
      <c r="H45" s="3"/>
      <c r="I45" s="3"/>
      <c r="J45" s="3"/>
      <c r="K45" s="3"/>
      <c r="L45" s="3"/>
      <c r="M45" s="3"/>
      <c r="N45" s="3"/>
      <c r="O45" s="3"/>
      <c r="P45" s="3"/>
      <c r="Q45" s="3"/>
      <c r="R45" s="3"/>
      <c r="S45" s="3"/>
      <c r="T45" s="3"/>
      <c r="U45" s="3"/>
      <c r="V45" s="3"/>
      <c r="W45" s="3"/>
      <c r="X45" s="3"/>
      <c r="Y45" s="3"/>
      <c r="Z45" s="3"/>
    </row>
    <row r="46" spans="1:26">
      <c r="B46" s="12"/>
      <c r="E46" s="8"/>
      <c r="F46" s="14"/>
      <c r="G46" s="8"/>
      <c r="H46" s="8"/>
      <c r="I46" s="8"/>
      <c r="J46" s="8"/>
      <c r="K46" s="8"/>
      <c r="L46" s="8"/>
      <c r="M46" s="8"/>
      <c r="N46" s="8"/>
      <c r="O46" s="8"/>
      <c r="P46" s="8"/>
      <c r="Q46" s="8"/>
      <c r="R46" s="8"/>
      <c r="S46" s="8"/>
      <c r="T46" s="8"/>
      <c r="U46" s="8"/>
      <c r="V46" s="8"/>
      <c r="W46" s="8"/>
      <c r="X46" s="8"/>
    </row>
    <row r="47" spans="1:26">
      <c r="B47" s="12"/>
    </row>
    <row r="49" spans="2:2" s="2" customFormat="1">
      <c r="B49" s="12"/>
    </row>
    <row r="51" spans="2:2" s="2" customFormat="1">
      <c r="B51" s="12"/>
    </row>
    <row r="53" spans="2:2" s="2" customFormat="1">
      <c r="B53" s="12"/>
    </row>
    <row r="59" spans="2:2" s="2" customFormat="1" ht="7.5" customHeight="1">
      <c r="B59" s="10"/>
    </row>
    <row r="76" s="2" customFormat="1" ht="5.0999999999999996" customHeight="1"/>
    <row r="77" ht="7.5" customHeight="1"/>
  </sheetData>
  <sheetProtection algorithmName="SHA-512" hashValue="aPr0Da2EnUS2VoEvLVcD+uV0Ep6lqN1oGLizqsCpYupFuuowbk0c0OaV+2jraRg1YlGMw1ZMq850DIpMwSMPtg==" saltValue="NwTWbjik8lPJycliXh707A==" spinCount="100000" sheet="1" objects="1" scenarios="1"/>
  <conditionalFormatting sqref="G34:G38 G41">
    <cfRule type="cellIs" dxfId="2" priority="3" operator="equal">
      <formula>1</formula>
    </cfRule>
  </conditionalFormatting>
  <conditionalFormatting sqref="G39">
    <cfRule type="cellIs" dxfId="1" priority="2" operator="equal">
      <formula>1</formula>
    </cfRule>
  </conditionalFormatting>
  <conditionalFormatting sqref="G40">
    <cfRule type="cellIs" dxfId="0" priority="1"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BB67"/>
  <sheetViews>
    <sheetView showGridLines="0" showZeros="0" zoomScaleNormal="100" workbookViewId="0">
      <selection activeCell="B8" sqref="B8"/>
    </sheetView>
  </sheetViews>
  <sheetFormatPr baseColWidth="10" defaultColWidth="17.42578125" defaultRowHeight="12.75"/>
  <cols>
    <col min="1" max="1" width="3.42578125" style="37" customWidth="1"/>
    <col min="2" max="2" width="26.85546875" style="35" customWidth="1"/>
    <col min="3" max="3" width="49.140625" style="37" customWidth="1"/>
    <col min="4" max="5" width="16.42578125" style="37" customWidth="1"/>
    <col min="6" max="6" width="16.5703125" style="37" customWidth="1"/>
    <col min="7" max="53" width="13.85546875" style="37" customWidth="1"/>
    <col min="54" max="16384" width="17.42578125" style="37"/>
  </cols>
  <sheetData>
    <row r="1" spans="2:10" ht="13.5" customHeight="1">
      <c r="B1" s="203"/>
      <c r="C1" s="204"/>
      <c r="D1" s="204"/>
      <c r="E1" s="204"/>
      <c r="F1" s="204"/>
    </row>
    <row r="2" spans="2:10" ht="38.1" customHeight="1">
      <c r="B2" s="87" t="s">
        <v>112</v>
      </c>
      <c r="C2" s="205"/>
      <c r="D2" s="205"/>
      <c r="E2" s="205"/>
      <c r="F2" s="205"/>
    </row>
    <row r="3" spans="2:10">
      <c r="B3" s="206"/>
      <c r="C3" s="207"/>
      <c r="D3" s="208"/>
      <c r="E3" s="208"/>
      <c r="F3" s="208"/>
    </row>
    <row r="4" spans="2:10" s="47" customFormat="1">
      <c r="B4" s="209" t="s">
        <v>113</v>
      </c>
      <c r="C4" s="302" t="str">
        <f>Navn_anskaffelse</f>
        <v>&lt;Navn på anskaffelsen&gt;</v>
      </c>
      <c r="D4" s="302"/>
      <c r="E4" s="302"/>
      <c r="F4" s="302"/>
    </row>
    <row r="5" spans="2:10">
      <c r="B5" s="210" t="s">
        <v>114</v>
      </c>
      <c r="C5" s="210"/>
      <c r="D5" s="211"/>
      <c r="E5" s="211"/>
      <c r="F5" s="211"/>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c r="B10" s="203"/>
      <c r="C10" s="194"/>
      <c r="D10" s="194"/>
      <c r="E10" s="194"/>
      <c r="F10" s="204"/>
    </row>
    <row r="11" spans="2:10" s="4" customFormat="1" ht="30.75" customHeight="1">
      <c r="B11" s="212" t="s">
        <v>115</v>
      </c>
      <c r="C11" s="212" t="s">
        <v>116</v>
      </c>
      <c r="D11" s="212" t="s">
        <v>117</v>
      </c>
      <c r="E11" s="223" t="s">
        <v>83</v>
      </c>
      <c r="F11" s="212"/>
      <c r="G11" s="37"/>
      <c r="H11" s="37"/>
      <c r="I11" s="37"/>
      <c r="J11" s="37"/>
    </row>
    <row r="12" spans="2:10" ht="5.0999999999999996" customHeight="1">
      <c r="B12" s="213"/>
      <c r="C12" s="214"/>
      <c r="D12" s="214"/>
      <c r="E12" s="214"/>
      <c r="F12" s="214"/>
    </row>
    <row r="13" spans="2:10" s="31" customFormat="1">
      <c r="B13" s="215" t="s">
        <v>85</v>
      </c>
      <c r="C13" s="216" t="str">
        <f>'Planlegging og Evaluering'!C12</f>
        <v>&lt;navn på investeringskostnad&gt;</v>
      </c>
      <c r="D13" s="216">
        <f>'Planlegging og Evaluering'!D12</f>
        <v>0</v>
      </c>
      <c r="E13" s="216">
        <f>'Planlegging og Evaluering'!E12</f>
        <v>0</v>
      </c>
      <c r="F13" s="217">
        <f>+E13*D13</f>
        <v>0</v>
      </c>
      <c r="I13" s="37"/>
      <c r="J13" s="37"/>
    </row>
    <row r="14" spans="2:10" s="31" customFormat="1">
      <c r="B14" s="215" t="s">
        <v>89</v>
      </c>
      <c r="C14" s="216">
        <f>'Planlegging og Evaluering'!C13</f>
        <v>0</v>
      </c>
      <c r="D14" s="216">
        <f>'Planlegging og Evaluering'!D13</f>
        <v>0</v>
      </c>
      <c r="E14" s="216">
        <f>'Planlegging og Evaluering'!E13</f>
        <v>0</v>
      </c>
      <c r="F14" s="217">
        <f t="shared" ref="F14:F15" si="0">+E14*D14</f>
        <v>0</v>
      </c>
      <c r="I14" s="37"/>
      <c r="J14" s="37"/>
    </row>
    <row r="15" spans="2:10" s="31" customFormat="1">
      <c r="B15" s="215" t="s">
        <v>90</v>
      </c>
      <c r="C15" s="216">
        <f>'Planlegging og Evaluering'!C14</f>
        <v>0</v>
      </c>
      <c r="D15" s="216">
        <f>'Planlegging og Evaluering'!D14</f>
        <v>0</v>
      </c>
      <c r="E15" s="216">
        <f>'Planlegging og Evaluering'!E14</f>
        <v>0</v>
      </c>
      <c r="F15" s="217">
        <f t="shared" si="0"/>
        <v>0</v>
      </c>
      <c r="I15" s="37"/>
      <c r="J15" s="37"/>
    </row>
    <row r="16" spans="2:10" s="31" customFormat="1" ht="13.5" thickBot="1">
      <c r="B16" s="218" t="s">
        <v>91</v>
      </c>
      <c r="C16" s="200"/>
      <c r="D16" s="201"/>
      <c r="E16" s="219"/>
      <c r="F16" s="220">
        <f>SUM(F13:F15)</f>
        <v>0</v>
      </c>
      <c r="I16" s="37"/>
      <c r="J16" s="37"/>
    </row>
    <row r="17" spans="2:53" s="31" customFormat="1" ht="13.5" thickTop="1">
      <c r="B17" s="199"/>
      <c r="C17" s="200"/>
      <c r="D17" s="201"/>
      <c r="E17" s="219"/>
      <c r="F17" s="200"/>
      <c r="I17" s="37"/>
      <c r="J17" s="37"/>
    </row>
    <row r="18" spans="2:53" s="31" customFormat="1">
      <c r="B18" s="215" t="s">
        <v>92</v>
      </c>
      <c r="C18" s="216" t="str">
        <f>'Planlegging og Evaluering'!C17</f>
        <v>&lt;navn på driftsutgift&gt;</v>
      </c>
      <c r="D18" s="216">
        <f>'Planlegging og Evaluering'!D17</f>
        <v>0</v>
      </c>
      <c r="E18" s="216">
        <f>'Planlegging og Evaluering'!E17</f>
        <v>0</v>
      </c>
      <c r="F18" s="217">
        <f t="shared" ref="F18:F22" si="1">+E18*D18</f>
        <v>0</v>
      </c>
      <c r="I18" s="37"/>
      <c r="J18" s="37"/>
    </row>
    <row r="19" spans="2:53" s="31" customFormat="1">
      <c r="B19" s="215" t="s">
        <v>94</v>
      </c>
      <c r="C19" s="216">
        <f>'Planlegging og Evaluering'!C18</f>
        <v>0</v>
      </c>
      <c r="D19" s="216">
        <f>'Planlegging og Evaluering'!D18</f>
        <v>0</v>
      </c>
      <c r="E19" s="216">
        <f>'Planlegging og Evaluering'!E18</f>
        <v>0</v>
      </c>
      <c r="F19" s="217">
        <f t="shared" si="1"/>
        <v>0</v>
      </c>
      <c r="I19" s="37"/>
      <c r="J19" s="37"/>
    </row>
    <row r="20" spans="2:53" s="31" customFormat="1">
      <c r="B20" s="215" t="s">
        <v>95</v>
      </c>
      <c r="C20" s="216">
        <f>'Planlegging og Evaluering'!C19</f>
        <v>0</v>
      </c>
      <c r="D20" s="216">
        <f>'Planlegging og Evaluering'!D19</f>
        <v>0</v>
      </c>
      <c r="E20" s="216">
        <f>'Planlegging og Evaluering'!E19</f>
        <v>0</v>
      </c>
      <c r="F20" s="217">
        <f t="shared" si="1"/>
        <v>0</v>
      </c>
      <c r="I20" s="37"/>
      <c r="J20" s="37"/>
    </row>
    <row r="21" spans="2:53" s="31" customFormat="1">
      <c r="B21" s="215" t="s">
        <v>96</v>
      </c>
      <c r="C21" s="216">
        <f>'Planlegging og Evaluering'!C20</f>
        <v>0</v>
      </c>
      <c r="D21" s="216">
        <f>'Planlegging og Evaluering'!D20</f>
        <v>0</v>
      </c>
      <c r="E21" s="216">
        <f>'Planlegging og Evaluering'!E20</f>
        <v>0</v>
      </c>
      <c r="F21" s="217">
        <f t="shared" si="1"/>
        <v>0</v>
      </c>
      <c r="I21" s="37"/>
      <c r="J21" s="37"/>
    </row>
    <row r="22" spans="2:53" s="31" customFormat="1">
      <c r="B22" s="215" t="s">
        <v>97</v>
      </c>
      <c r="C22" s="216">
        <f>'Planlegging og Evaluering'!C21</f>
        <v>0</v>
      </c>
      <c r="D22" s="216">
        <f>'Planlegging og Evaluering'!D21</f>
        <v>0</v>
      </c>
      <c r="E22" s="216">
        <f>'Planlegging og Evaluering'!E21</f>
        <v>0</v>
      </c>
      <c r="F22" s="217">
        <f t="shared" si="1"/>
        <v>0</v>
      </c>
      <c r="I22" s="37"/>
      <c r="J22" s="37"/>
    </row>
    <row r="23" spans="2:53" s="31" customFormat="1" ht="13.5" thickBot="1">
      <c r="B23" s="218" t="s">
        <v>98</v>
      </c>
      <c r="C23" s="200"/>
      <c r="D23" s="201"/>
      <c r="E23" s="219"/>
      <c r="F23" s="220">
        <f>SUM(F18:F22)</f>
        <v>0</v>
      </c>
      <c r="I23" s="37"/>
      <c r="J23" s="37"/>
    </row>
    <row r="24" spans="2:53" ht="13.5" thickTop="1">
      <c r="B24" s="213"/>
      <c r="C24" s="213"/>
      <c r="D24" s="214"/>
      <c r="E24" s="214"/>
      <c r="F24" s="214"/>
    </row>
    <row r="25" spans="2:53" ht="13.5" thickBot="1">
      <c r="B25" s="215" t="s">
        <v>99</v>
      </c>
      <c r="C25" s="216" t="str">
        <f>'Planlegging og Evaluering'!C24</f>
        <v>&lt;navn på avhendinskostnad eller restverdi&gt;</v>
      </c>
      <c r="D25" s="216">
        <f>'Planlegging og Evaluering'!D24</f>
        <v>0</v>
      </c>
      <c r="E25" s="216">
        <f>'Planlegging og Evaluering'!E24</f>
        <v>0</v>
      </c>
      <c r="F25" s="220">
        <f>+E25*D25</f>
        <v>0</v>
      </c>
    </row>
    <row r="26" spans="2:53" ht="13.5" thickTop="1">
      <c r="B26" s="203"/>
      <c r="C26" s="203"/>
      <c r="D26" s="203"/>
      <c r="E26" s="204"/>
      <c r="F26" s="204"/>
    </row>
    <row r="27" spans="2:53">
      <c r="B27" s="203"/>
      <c r="C27" s="203"/>
      <c r="D27" s="204"/>
      <c r="E27" s="204"/>
      <c r="F27" s="204"/>
    </row>
    <row r="28" spans="2:53" ht="13.5" thickBot="1">
      <c r="B28" s="221"/>
      <c r="C28" s="221"/>
      <c r="D28" s="204"/>
      <c r="E28" s="204"/>
      <c r="F28" s="204"/>
    </row>
    <row r="29" spans="2:53">
      <c r="B29" s="303" t="s">
        <v>118</v>
      </c>
      <c r="C29" s="303"/>
      <c r="D29" s="204"/>
      <c r="E29" s="204"/>
      <c r="F29" s="204"/>
    </row>
    <row r="30" spans="2:53">
      <c r="B30" s="78"/>
      <c r="C30" s="78"/>
    </row>
    <row r="31" spans="2:53" ht="21.75" customHeight="1"/>
    <row r="32" spans="2:53" ht="33.75" customHeight="1">
      <c r="B32" s="301" t="s">
        <v>119</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row>
    <row r="33" spans="1:54" ht="11.25" customHeight="1">
      <c r="A33" s="79"/>
      <c r="B33" s="37"/>
    </row>
    <row r="34" spans="1:54" s="4" customFormat="1" ht="22.35" customHeight="1">
      <c r="A34" s="37"/>
      <c r="B34" s="28" t="s">
        <v>120</v>
      </c>
      <c r="C34" s="27"/>
      <c r="D34" s="233">
        <f>BA59</f>
        <v>0</v>
      </c>
      <c r="E34" s="28"/>
      <c r="F34" s="28"/>
      <c r="G34" s="27"/>
      <c r="H34" s="28"/>
      <c r="I34" s="27"/>
      <c r="J34" s="28"/>
      <c r="K34" s="27"/>
      <c r="L34" s="28"/>
      <c r="M34" s="27"/>
      <c r="N34" s="28"/>
      <c r="O34" s="27"/>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7"/>
      <c r="AP34" s="28"/>
      <c r="AQ34" s="27"/>
      <c r="AR34" s="27"/>
      <c r="AS34" s="27"/>
      <c r="AT34" s="27"/>
      <c r="AU34" s="27"/>
      <c r="AV34" s="27"/>
      <c r="AW34" s="28"/>
      <c r="AX34" s="27"/>
      <c r="AY34" s="28"/>
      <c r="AZ34" s="27"/>
      <c r="BA34" s="27"/>
      <c r="BB34" s="37"/>
    </row>
    <row r="36" spans="1:54">
      <c r="B36" s="304" t="s">
        <v>121</v>
      </c>
      <c r="C36" s="305"/>
      <c r="D36" s="124">
        <v>0</v>
      </c>
      <c r="E36" s="124">
        <v>1</v>
      </c>
      <c r="F36" s="124">
        <v>2</v>
      </c>
      <c r="G36" s="124">
        <v>3</v>
      </c>
      <c r="H36" s="124">
        <v>4</v>
      </c>
      <c r="I36" s="124">
        <v>5</v>
      </c>
      <c r="J36" s="124">
        <v>6</v>
      </c>
      <c r="K36" s="124">
        <v>7</v>
      </c>
      <c r="L36" s="124">
        <v>8</v>
      </c>
      <c r="M36" s="124">
        <v>9</v>
      </c>
      <c r="N36" s="124">
        <v>10</v>
      </c>
      <c r="O36" s="124">
        <v>11</v>
      </c>
      <c r="P36" s="124">
        <v>12</v>
      </c>
      <c r="Q36" s="124">
        <v>13</v>
      </c>
      <c r="R36" s="124">
        <v>14</v>
      </c>
      <c r="S36" s="124">
        <v>15</v>
      </c>
      <c r="T36" s="124">
        <v>16</v>
      </c>
      <c r="U36" s="124">
        <v>17</v>
      </c>
      <c r="V36" s="124">
        <v>18</v>
      </c>
      <c r="W36" s="124">
        <v>19</v>
      </c>
      <c r="X36" s="124">
        <v>20</v>
      </c>
      <c r="Y36" s="124">
        <v>21</v>
      </c>
      <c r="Z36" s="124">
        <v>22</v>
      </c>
      <c r="AA36" s="124">
        <v>23</v>
      </c>
      <c r="AB36" s="124">
        <v>24</v>
      </c>
      <c r="AC36" s="124">
        <v>25</v>
      </c>
      <c r="AD36" s="124">
        <v>26</v>
      </c>
      <c r="AE36" s="124">
        <v>27</v>
      </c>
      <c r="AF36" s="124">
        <v>28</v>
      </c>
      <c r="AG36" s="124">
        <v>29</v>
      </c>
      <c r="AH36" s="124">
        <v>30</v>
      </c>
      <c r="AI36" s="124">
        <v>31</v>
      </c>
      <c r="AJ36" s="124">
        <v>32</v>
      </c>
      <c r="AK36" s="124">
        <v>33</v>
      </c>
      <c r="AL36" s="124">
        <v>34</v>
      </c>
      <c r="AM36" s="124">
        <v>35</v>
      </c>
      <c r="AN36" s="124">
        <v>36</v>
      </c>
      <c r="AO36" s="124">
        <v>37</v>
      </c>
      <c r="AP36" s="124">
        <v>38</v>
      </c>
      <c r="AQ36" s="124">
        <v>39</v>
      </c>
      <c r="AR36" s="124">
        <v>40</v>
      </c>
      <c r="AS36" s="124">
        <v>41</v>
      </c>
      <c r="AT36" s="124">
        <v>42</v>
      </c>
      <c r="AU36" s="124">
        <v>43</v>
      </c>
      <c r="AV36" s="124">
        <v>44</v>
      </c>
      <c r="AW36" s="124">
        <v>45</v>
      </c>
      <c r="AX36" s="124">
        <v>46</v>
      </c>
      <c r="AY36" s="124">
        <v>47</v>
      </c>
      <c r="AZ36" s="124">
        <v>48</v>
      </c>
      <c r="BA36" s="124" t="s">
        <v>122</v>
      </c>
    </row>
    <row r="37" spans="1:54">
      <c r="B37" s="112" t="str">
        <f>+'Planlegging og Evaluering'!B12</f>
        <v>Investeringskost 1</v>
      </c>
      <c r="C37" s="112" t="str">
        <f>+'Planlegging og Evaluering'!C12</f>
        <v>&lt;navn på investeringskostnad&gt;</v>
      </c>
      <c r="D37" s="112">
        <f>+F13</f>
        <v>0</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f t="shared" ref="BA37:BA47" si="2">SUM(D37:AZ37)</f>
        <v>0</v>
      </c>
    </row>
    <row r="38" spans="1:54">
      <c r="B38" s="112" t="str">
        <f>+'Planlegging og Evaluering'!B13</f>
        <v>Investeringskost 2</v>
      </c>
      <c r="C38" s="112">
        <f>+'Planlegging og Evaluering'!C13</f>
        <v>0</v>
      </c>
      <c r="D38" s="112">
        <f>+F14</f>
        <v>0</v>
      </c>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f t="shared" si="2"/>
        <v>0</v>
      </c>
    </row>
    <row r="39" spans="1:54">
      <c r="B39" s="112" t="str">
        <f>+'Planlegging og Evaluering'!B14</f>
        <v>Investeringskost 3</v>
      </c>
      <c r="C39" s="112">
        <f>+'Planlegging og Evaluering'!C14</f>
        <v>0</v>
      </c>
      <c r="D39" s="112">
        <f>+F15</f>
        <v>0</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f t="shared" si="2"/>
        <v>0</v>
      </c>
    </row>
    <row r="40" spans="1:54">
      <c r="B40" s="112" t="str">
        <f>+'Planlegging og Evaluering'!B17</f>
        <v>Driftsutgift 1 (per måned)</v>
      </c>
      <c r="C40" s="112" t="str">
        <f>+'Planlegging og Evaluering'!C17</f>
        <v>&lt;navn på driftsutgift&gt;</v>
      </c>
      <c r="D40" s="112"/>
      <c r="E40" s="112">
        <f t="shared" ref="E40:AZ40" si="3">IF(E$36&lt;=Levetid,$F18*(1+Justert_prisstigning)^E$36,)</f>
        <v>0</v>
      </c>
      <c r="F40" s="112">
        <f t="shared" si="3"/>
        <v>0</v>
      </c>
      <c r="G40" s="112">
        <f t="shared" si="3"/>
        <v>0</v>
      </c>
      <c r="H40" s="112">
        <f t="shared" si="3"/>
        <v>0</v>
      </c>
      <c r="I40" s="112">
        <f t="shared" si="3"/>
        <v>0</v>
      </c>
      <c r="J40" s="112">
        <f t="shared" si="3"/>
        <v>0</v>
      </c>
      <c r="K40" s="112">
        <f t="shared" si="3"/>
        <v>0</v>
      </c>
      <c r="L40" s="112">
        <f t="shared" si="3"/>
        <v>0</v>
      </c>
      <c r="M40" s="112">
        <f t="shared" si="3"/>
        <v>0</v>
      </c>
      <c r="N40" s="112">
        <f t="shared" si="3"/>
        <v>0</v>
      </c>
      <c r="O40" s="112">
        <f t="shared" si="3"/>
        <v>0</v>
      </c>
      <c r="P40" s="112">
        <f t="shared" si="3"/>
        <v>0</v>
      </c>
      <c r="Q40" s="112">
        <f t="shared" si="3"/>
        <v>0</v>
      </c>
      <c r="R40" s="112">
        <f t="shared" si="3"/>
        <v>0</v>
      </c>
      <c r="S40" s="112">
        <f t="shared" si="3"/>
        <v>0</v>
      </c>
      <c r="T40" s="112">
        <f t="shared" si="3"/>
        <v>0</v>
      </c>
      <c r="U40" s="112">
        <f t="shared" si="3"/>
        <v>0</v>
      </c>
      <c r="V40" s="112">
        <f t="shared" si="3"/>
        <v>0</v>
      </c>
      <c r="W40" s="112">
        <f t="shared" si="3"/>
        <v>0</v>
      </c>
      <c r="X40" s="112">
        <f t="shared" si="3"/>
        <v>0</v>
      </c>
      <c r="Y40" s="112">
        <f t="shared" si="3"/>
        <v>0</v>
      </c>
      <c r="Z40" s="112">
        <f t="shared" si="3"/>
        <v>0</v>
      </c>
      <c r="AA40" s="112">
        <f t="shared" si="3"/>
        <v>0</v>
      </c>
      <c r="AB40" s="112">
        <f t="shared" si="3"/>
        <v>0</v>
      </c>
      <c r="AC40" s="112">
        <f t="shared" si="3"/>
        <v>0</v>
      </c>
      <c r="AD40" s="112">
        <f t="shared" si="3"/>
        <v>0</v>
      </c>
      <c r="AE40" s="112">
        <f t="shared" si="3"/>
        <v>0</v>
      </c>
      <c r="AF40" s="112">
        <f t="shared" si="3"/>
        <v>0</v>
      </c>
      <c r="AG40" s="112">
        <f t="shared" si="3"/>
        <v>0</v>
      </c>
      <c r="AH40" s="112">
        <f t="shared" si="3"/>
        <v>0</v>
      </c>
      <c r="AI40" s="112">
        <f t="shared" si="3"/>
        <v>0</v>
      </c>
      <c r="AJ40" s="112">
        <f t="shared" si="3"/>
        <v>0</v>
      </c>
      <c r="AK40" s="112">
        <f t="shared" si="3"/>
        <v>0</v>
      </c>
      <c r="AL40" s="112">
        <f t="shared" si="3"/>
        <v>0</v>
      </c>
      <c r="AM40" s="112">
        <f t="shared" si="3"/>
        <v>0</v>
      </c>
      <c r="AN40" s="112">
        <f t="shared" si="3"/>
        <v>0</v>
      </c>
      <c r="AO40" s="112">
        <f t="shared" si="3"/>
        <v>0</v>
      </c>
      <c r="AP40" s="112">
        <f t="shared" si="3"/>
        <v>0</v>
      </c>
      <c r="AQ40" s="112">
        <f t="shared" si="3"/>
        <v>0</v>
      </c>
      <c r="AR40" s="112">
        <f t="shared" si="3"/>
        <v>0</v>
      </c>
      <c r="AS40" s="112">
        <f t="shared" si="3"/>
        <v>0</v>
      </c>
      <c r="AT40" s="112">
        <f t="shared" si="3"/>
        <v>0</v>
      </c>
      <c r="AU40" s="112">
        <f t="shared" si="3"/>
        <v>0</v>
      </c>
      <c r="AV40" s="112">
        <f t="shared" si="3"/>
        <v>0</v>
      </c>
      <c r="AW40" s="112">
        <f t="shared" si="3"/>
        <v>0</v>
      </c>
      <c r="AX40" s="112">
        <f t="shared" si="3"/>
        <v>0</v>
      </c>
      <c r="AY40" s="112">
        <f t="shared" si="3"/>
        <v>0</v>
      </c>
      <c r="AZ40" s="112">
        <f t="shared" si="3"/>
        <v>0</v>
      </c>
      <c r="BA40" s="112">
        <f t="shared" si="2"/>
        <v>0</v>
      </c>
    </row>
    <row r="41" spans="1:54">
      <c r="B41" s="112" t="str">
        <f>+'Planlegging og Evaluering'!B18</f>
        <v>Driftsutgift 2 (per måned)</v>
      </c>
      <c r="C41" s="112">
        <f>+'Planlegging og Evaluering'!C18</f>
        <v>0</v>
      </c>
      <c r="D41" s="112"/>
      <c r="E41" s="112">
        <f t="shared" ref="E41:AZ41" si="4">IF(E$36&lt;=Levetid,$F19*(1+Justert_prisstigning)^E$36,)</f>
        <v>0</v>
      </c>
      <c r="F41" s="112">
        <f t="shared" si="4"/>
        <v>0</v>
      </c>
      <c r="G41" s="112">
        <f t="shared" si="4"/>
        <v>0</v>
      </c>
      <c r="H41" s="112">
        <f t="shared" si="4"/>
        <v>0</v>
      </c>
      <c r="I41" s="112">
        <f t="shared" si="4"/>
        <v>0</v>
      </c>
      <c r="J41" s="112">
        <f t="shared" si="4"/>
        <v>0</v>
      </c>
      <c r="K41" s="112">
        <f t="shared" si="4"/>
        <v>0</v>
      </c>
      <c r="L41" s="112">
        <f t="shared" si="4"/>
        <v>0</v>
      </c>
      <c r="M41" s="112">
        <f t="shared" si="4"/>
        <v>0</v>
      </c>
      <c r="N41" s="112">
        <f t="shared" si="4"/>
        <v>0</v>
      </c>
      <c r="O41" s="112">
        <f t="shared" si="4"/>
        <v>0</v>
      </c>
      <c r="P41" s="112">
        <f t="shared" si="4"/>
        <v>0</v>
      </c>
      <c r="Q41" s="112">
        <f t="shared" si="4"/>
        <v>0</v>
      </c>
      <c r="R41" s="112">
        <f t="shared" si="4"/>
        <v>0</v>
      </c>
      <c r="S41" s="112">
        <f t="shared" si="4"/>
        <v>0</v>
      </c>
      <c r="T41" s="112">
        <f t="shared" si="4"/>
        <v>0</v>
      </c>
      <c r="U41" s="112">
        <f t="shared" si="4"/>
        <v>0</v>
      </c>
      <c r="V41" s="112">
        <f t="shared" si="4"/>
        <v>0</v>
      </c>
      <c r="W41" s="112">
        <f t="shared" si="4"/>
        <v>0</v>
      </c>
      <c r="X41" s="112">
        <f t="shared" si="4"/>
        <v>0</v>
      </c>
      <c r="Y41" s="112">
        <f t="shared" si="4"/>
        <v>0</v>
      </c>
      <c r="Z41" s="112">
        <f t="shared" si="4"/>
        <v>0</v>
      </c>
      <c r="AA41" s="112">
        <f t="shared" si="4"/>
        <v>0</v>
      </c>
      <c r="AB41" s="112">
        <f t="shared" si="4"/>
        <v>0</v>
      </c>
      <c r="AC41" s="112">
        <f t="shared" si="4"/>
        <v>0</v>
      </c>
      <c r="AD41" s="112">
        <f t="shared" si="4"/>
        <v>0</v>
      </c>
      <c r="AE41" s="112">
        <f t="shared" si="4"/>
        <v>0</v>
      </c>
      <c r="AF41" s="112">
        <f t="shared" si="4"/>
        <v>0</v>
      </c>
      <c r="AG41" s="112">
        <f t="shared" si="4"/>
        <v>0</v>
      </c>
      <c r="AH41" s="112">
        <f t="shared" si="4"/>
        <v>0</v>
      </c>
      <c r="AI41" s="112">
        <f t="shared" si="4"/>
        <v>0</v>
      </c>
      <c r="AJ41" s="112">
        <f t="shared" si="4"/>
        <v>0</v>
      </c>
      <c r="AK41" s="112">
        <f t="shared" si="4"/>
        <v>0</v>
      </c>
      <c r="AL41" s="112">
        <f t="shared" si="4"/>
        <v>0</v>
      </c>
      <c r="AM41" s="112">
        <f t="shared" si="4"/>
        <v>0</v>
      </c>
      <c r="AN41" s="112">
        <f t="shared" si="4"/>
        <v>0</v>
      </c>
      <c r="AO41" s="112">
        <f t="shared" si="4"/>
        <v>0</v>
      </c>
      <c r="AP41" s="112">
        <f t="shared" si="4"/>
        <v>0</v>
      </c>
      <c r="AQ41" s="112">
        <f t="shared" si="4"/>
        <v>0</v>
      </c>
      <c r="AR41" s="112">
        <f t="shared" si="4"/>
        <v>0</v>
      </c>
      <c r="AS41" s="112">
        <f t="shared" si="4"/>
        <v>0</v>
      </c>
      <c r="AT41" s="112">
        <f t="shared" si="4"/>
        <v>0</v>
      </c>
      <c r="AU41" s="112">
        <f t="shared" si="4"/>
        <v>0</v>
      </c>
      <c r="AV41" s="112">
        <f t="shared" si="4"/>
        <v>0</v>
      </c>
      <c r="AW41" s="112">
        <f t="shared" si="4"/>
        <v>0</v>
      </c>
      <c r="AX41" s="112">
        <f t="shared" si="4"/>
        <v>0</v>
      </c>
      <c r="AY41" s="112">
        <f t="shared" si="4"/>
        <v>0</v>
      </c>
      <c r="AZ41" s="112">
        <f t="shared" si="4"/>
        <v>0</v>
      </c>
      <c r="BA41" s="112">
        <f t="shared" si="2"/>
        <v>0</v>
      </c>
    </row>
    <row r="42" spans="1:54">
      <c r="B42" s="112" t="str">
        <f>+'Planlegging og Evaluering'!B19</f>
        <v>Driftsutgift 3 (per måned)</v>
      </c>
      <c r="C42" s="112">
        <f>+'Planlegging og Evaluering'!C19</f>
        <v>0</v>
      </c>
      <c r="D42" s="112"/>
      <c r="E42" s="112">
        <f t="shared" ref="E42:AZ42" si="5">IF(E$36&lt;=Levetid,$F20*(1+Justert_prisstigning)^E$36,)</f>
        <v>0</v>
      </c>
      <c r="F42" s="112">
        <f t="shared" si="5"/>
        <v>0</v>
      </c>
      <c r="G42" s="112">
        <f t="shared" si="5"/>
        <v>0</v>
      </c>
      <c r="H42" s="112">
        <f t="shared" si="5"/>
        <v>0</v>
      </c>
      <c r="I42" s="112">
        <f t="shared" si="5"/>
        <v>0</v>
      </c>
      <c r="J42" s="112">
        <f t="shared" si="5"/>
        <v>0</v>
      </c>
      <c r="K42" s="112">
        <f t="shared" si="5"/>
        <v>0</v>
      </c>
      <c r="L42" s="112">
        <f t="shared" si="5"/>
        <v>0</v>
      </c>
      <c r="M42" s="112">
        <f t="shared" si="5"/>
        <v>0</v>
      </c>
      <c r="N42" s="112">
        <f t="shared" si="5"/>
        <v>0</v>
      </c>
      <c r="O42" s="112">
        <f t="shared" si="5"/>
        <v>0</v>
      </c>
      <c r="P42" s="112">
        <f t="shared" si="5"/>
        <v>0</v>
      </c>
      <c r="Q42" s="112">
        <f t="shared" si="5"/>
        <v>0</v>
      </c>
      <c r="R42" s="112">
        <f t="shared" si="5"/>
        <v>0</v>
      </c>
      <c r="S42" s="112">
        <f t="shared" si="5"/>
        <v>0</v>
      </c>
      <c r="T42" s="112">
        <f t="shared" si="5"/>
        <v>0</v>
      </c>
      <c r="U42" s="112">
        <f t="shared" si="5"/>
        <v>0</v>
      </c>
      <c r="V42" s="112">
        <f t="shared" si="5"/>
        <v>0</v>
      </c>
      <c r="W42" s="112">
        <f t="shared" si="5"/>
        <v>0</v>
      </c>
      <c r="X42" s="112">
        <f t="shared" si="5"/>
        <v>0</v>
      </c>
      <c r="Y42" s="112">
        <f t="shared" si="5"/>
        <v>0</v>
      </c>
      <c r="Z42" s="112">
        <f t="shared" si="5"/>
        <v>0</v>
      </c>
      <c r="AA42" s="112">
        <f t="shared" si="5"/>
        <v>0</v>
      </c>
      <c r="AB42" s="112">
        <f t="shared" si="5"/>
        <v>0</v>
      </c>
      <c r="AC42" s="112">
        <f t="shared" si="5"/>
        <v>0</v>
      </c>
      <c r="AD42" s="112">
        <f t="shared" si="5"/>
        <v>0</v>
      </c>
      <c r="AE42" s="112">
        <f t="shared" si="5"/>
        <v>0</v>
      </c>
      <c r="AF42" s="112">
        <f t="shared" si="5"/>
        <v>0</v>
      </c>
      <c r="AG42" s="112">
        <f t="shared" si="5"/>
        <v>0</v>
      </c>
      <c r="AH42" s="112">
        <f t="shared" si="5"/>
        <v>0</v>
      </c>
      <c r="AI42" s="112">
        <f t="shared" si="5"/>
        <v>0</v>
      </c>
      <c r="AJ42" s="112">
        <f t="shared" si="5"/>
        <v>0</v>
      </c>
      <c r="AK42" s="112">
        <f t="shared" si="5"/>
        <v>0</v>
      </c>
      <c r="AL42" s="112">
        <f t="shared" si="5"/>
        <v>0</v>
      </c>
      <c r="AM42" s="112">
        <f t="shared" si="5"/>
        <v>0</v>
      </c>
      <c r="AN42" s="112">
        <f t="shared" si="5"/>
        <v>0</v>
      </c>
      <c r="AO42" s="112">
        <f t="shared" si="5"/>
        <v>0</v>
      </c>
      <c r="AP42" s="112">
        <f t="shared" si="5"/>
        <v>0</v>
      </c>
      <c r="AQ42" s="112">
        <f t="shared" si="5"/>
        <v>0</v>
      </c>
      <c r="AR42" s="112">
        <f t="shared" si="5"/>
        <v>0</v>
      </c>
      <c r="AS42" s="112">
        <f t="shared" si="5"/>
        <v>0</v>
      </c>
      <c r="AT42" s="112">
        <f t="shared" si="5"/>
        <v>0</v>
      </c>
      <c r="AU42" s="112">
        <f t="shared" si="5"/>
        <v>0</v>
      </c>
      <c r="AV42" s="112">
        <f t="shared" si="5"/>
        <v>0</v>
      </c>
      <c r="AW42" s="112">
        <f t="shared" si="5"/>
        <v>0</v>
      </c>
      <c r="AX42" s="112">
        <f t="shared" si="5"/>
        <v>0</v>
      </c>
      <c r="AY42" s="112">
        <f t="shared" si="5"/>
        <v>0</v>
      </c>
      <c r="AZ42" s="112">
        <f t="shared" si="5"/>
        <v>0</v>
      </c>
      <c r="BA42" s="112">
        <f t="shared" si="2"/>
        <v>0</v>
      </c>
    </row>
    <row r="43" spans="1:54">
      <c r="B43" s="112" t="str">
        <f>+'Planlegging og Evaluering'!B20</f>
        <v>Driftsutgift 4 (per måned)</v>
      </c>
      <c r="C43" s="112">
        <f>+'Planlegging og Evaluering'!C20</f>
        <v>0</v>
      </c>
      <c r="D43" s="112"/>
      <c r="E43" s="112">
        <f t="shared" ref="E43:AZ43" si="6">IF(E$36&lt;=Levetid,$F21*(1+Justert_prisstigning)^E$36,)</f>
        <v>0</v>
      </c>
      <c r="F43" s="112">
        <f t="shared" si="6"/>
        <v>0</v>
      </c>
      <c r="G43" s="112">
        <f t="shared" si="6"/>
        <v>0</v>
      </c>
      <c r="H43" s="112">
        <f t="shared" si="6"/>
        <v>0</v>
      </c>
      <c r="I43" s="112">
        <f t="shared" si="6"/>
        <v>0</v>
      </c>
      <c r="J43" s="112">
        <f t="shared" si="6"/>
        <v>0</v>
      </c>
      <c r="K43" s="112">
        <f t="shared" si="6"/>
        <v>0</v>
      </c>
      <c r="L43" s="112">
        <f t="shared" si="6"/>
        <v>0</v>
      </c>
      <c r="M43" s="112">
        <f t="shared" si="6"/>
        <v>0</v>
      </c>
      <c r="N43" s="112">
        <f t="shared" si="6"/>
        <v>0</v>
      </c>
      <c r="O43" s="112">
        <f t="shared" si="6"/>
        <v>0</v>
      </c>
      <c r="P43" s="112">
        <f t="shared" si="6"/>
        <v>0</v>
      </c>
      <c r="Q43" s="112">
        <f t="shared" si="6"/>
        <v>0</v>
      </c>
      <c r="R43" s="112">
        <f t="shared" si="6"/>
        <v>0</v>
      </c>
      <c r="S43" s="112">
        <f t="shared" si="6"/>
        <v>0</v>
      </c>
      <c r="T43" s="112">
        <f t="shared" si="6"/>
        <v>0</v>
      </c>
      <c r="U43" s="112">
        <f t="shared" si="6"/>
        <v>0</v>
      </c>
      <c r="V43" s="112">
        <f t="shared" si="6"/>
        <v>0</v>
      </c>
      <c r="W43" s="112">
        <f t="shared" si="6"/>
        <v>0</v>
      </c>
      <c r="X43" s="112">
        <f t="shared" si="6"/>
        <v>0</v>
      </c>
      <c r="Y43" s="112">
        <f t="shared" si="6"/>
        <v>0</v>
      </c>
      <c r="Z43" s="112">
        <f t="shared" si="6"/>
        <v>0</v>
      </c>
      <c r="AA43" s="112">
        <f t="shared" si="6"/>
        <v>0</v>
      </c>
      <c r="AB43" s="112">
        <f t="shared" si="6"/>
        <v>0</v>
      </c>
      <c r="AC43" s="112">
        <f t="shared" si="6"/>
        <v>0</v>
      </c>
      <c r="AD43" s="112">
        <f t="shared" si="6"/>
        <v>0</v>
      </c>
      <c r="AE43" s="112">
        <f t="shared" si="6"/>
        <v>0</v>
      </c>
      <c r="AF43" s="112">
        <f t="shared" si="6"/>
        <v>0</v>
      </c>
      <c r="AG43" s="112">
        <f t="shared" si="6"/>
        <v>0</v>
      </c>
      <c r="AH43" s="112">
        <f t="shared" si="6"/>
        <v>0</v>
      </c>
      <c r="AI43" s="112">
        <f t="shared" si="6"/>
        <v>0</v>
      </c>
      <c r="AJ43" s="112">
        <f t="shared" si="6"/>
        <v>0</v>
      </c>
      <c r="AK43" s="112">
        <f t="shared" si="6"/>
        <v>0</v>
      </c>
      <c r="AL43" s="112">
        <f t="shared" si="6"/>
        <v>0</v>
      </c>
      <c r="AM43" s="112">
        <f t="shared" si="6"/>
        <v>0</v>
      </c>
      <c r="AN43" s="112">
        <f t="shared" si="6"/>
        <v>0</v>
      </c>
      <c r="AO43" s="112">
        <f t="shared" si="6"/>
        <v>0</v>
      </c>
      <c r="AP43" s="112">
        <f t="shared" si="6"/>
        <v>0</v>
      </c>
      <c r="AQ43" s="112">
        <f t="shared" si="6"/>
        <v>0</v>
      </c>
      <c r="AR43" s="112">
        <f t="shared" si="6"/>
        <v>0</v>
      </c>
      <c r="AS43" s="112">
        <f t="shared" si="6"/>
        <v>0</v>
      </c>
      <c r="AT43" s="112">
        <f t="shared" si="6"/>
        <v>0</v>
      </c>
      <c r="AU43" s="112">
        <f t="shared" si="6"/>
        <v>0</v>
      </c>
      <c r="AV43" s="112">
        <f t="shared" si="6"/>
        <v>0</v>
      </c>
      <c r="AW43" s="112">
        <f t="shared" si="6"/>
        <v>0</v>
      </c>
      <c r="AX43" s="112">
        <f t="shared" si="6"/>
        <v>0</v>
      </c>
      <c r="AY43" s="112">
        <f t="shared" si="6"/>
        <v>0</v>
      </c>
      <c r="AZ43" s="112">
        <f t="shared" si="6"/>
        <v>0</v>
      </c>
      <c r="BA43" s="112">
        <f t="shared" si="2"/>
        <v>0</v>
      </c>
    </row>
    <row r="44" spans="1:54">
      <c r="B44" s="112" t="str">
        <f>+'Planlegging og Evaluering'!B21</f>
        <v>Driftsutgift 5 (per måned)</v>
      </c>
      <c r="C44" s="112">
        <f>+'Planlegging og Evaluering'!C21</f>
        <v>0</v>
      </c>
      <c r="D44" s="112"/>
      <c r="E44" s="112">
        <f t="shared" ref="E44:AZ44" si="7">IF(E$36&lt;=Levetid,$F22*(1+Justert_prisstigning)^E$36,)</f>
        <v>0</v>
      </c>
      <c r="F44" s="112">
        <f t="shared" si="7"/>
        <v>0</v>
      </c>
      <c r="G44" s="112">
        <f t="shared" si="7"/>
        <v>0</v>
      </c>
      <c r="H44" s="112">
        <f t="shared" si="7"/>
        <v>0</v>
      </c>
      <c r="I44" s="112">
        <f t="shared" si="7"/>
        <v>0</v>
      </c>
      <c r="J44" s="112">
        <f t="shared" si="7"/>
        <v>0</v>
      </c>
      <c r="K44" s="112">
        <f t="shared" si="7"/>
        <v>0</v>
      </c>
      <c r="L44" s="112">
        <f t="shared" si="7"/>
        <v>0</v>
      </c>
      <c r="M44" s="112">
        <f t="shared" si="7"/>
        <v>0</v>
      </c>
      <c r="N44" s="112">
        <f t="shared" si="7"/>
        <v>0</v>
      </c>
      <c r="O44" s="112">
        <f t="shared" si="7"/>
        <v>0</v>
      </c>
      <c r="P44" s="112">
        <f t="shared" si="7"/>
        <v>0</v>
      </c>
      <c r="Q44" s="112">
        <f t="shared" si="7"/>
        <v>0</v>
      </c>
      <c r="R44" s="112">
        <f t="shared" si="7"/>
        <v>0</v>
      </c>
      <c r="S44" s="112">
        <f t="shared" si="7"/>
        <v>0</v>
      </c>
      <c r="T44" s="112">
        <f t="shared" si="7"/>
        <v>0</v>
      </c>
      <c r="U44" s="112">
        <f t="shared" si="7"/>
        <v>0</v>
      </c>
      <c r="V44" s="112">
        <f t="shared" si="7"/>
        <v>0</v>
      </c>
      <c r="W44" s="112">
        <f t="shared" si="7"/>
        <v>0</v>
      </c>
      <c r="X44" s="112">
        <f t="shared" si="7"/>
        <v>0</v>
      </c>
      <c r="Y44" s="112">
        <f t="shared" si="7"/>
        <v>0</v>
      </c>
      <c r="Z44" s="112">
        <f t="shared" si="7"/>
        <v>0</v>
      </c>
      <c r="AA44" s="112">
        <f t="shared" si="7"/>
        <v>0</v>
      </c>
      <c r="AB44" s="112">
        <f t="shared" si="7"/>
        <v>0</v>
      </c>
      <c r="AC44" s="112">
        <f t="shared" si="7"/>
        <v>0</v>
      </c>
      <c r="AD44" s="112">
        <f t="shared" si="7"/>
        <v>0</v>
      </c>
      <c r="AE44" s="112">
        <f t="shared" si="7"/>
        <v>0</v>
      </c>
      <c r="AF44" s="112">
        <f t="shared" si="7"/>
        <v>0</v>
      </c>
      <c r="AG44" s="112">
        <f t="shared" si="7"/>
        <v>0</v>
      </c>
      <c r="AH44" s="112">
        <f t="shared" si="7"/>
        <v>0</v>
      </c>
      <c r="AI44" s="112">
        <f t="shared" si="7"/>
        <v>0</v>
      </c>
      <c r="AJ44" s="112">
        <f t="shared" si="7"/>
        <v>0</v>
      </c>
      <c r="AK44" s="112">
        <f t="shared" si="7"/>
        <v>0</v>
      </c>
      <c r="AL44" s="112">
        <f t="shared" si="7"/>
        <v>0</v>
      </c>
      <c r="AM44" s="112">
        <f t="shared" si="7"/>
        <v>0</v>
      </c>
      <c r="AN44" s="112">
        <f t="shared" si="7"/>
        <v>0</v>
      </c>
      <c r="AO44" s="112">
        <f t="shared" si="7"/>
        <v>0</v>
      </c>
      <c r="AP44" s="112">
        <f t="shared" si="7"/>
        <v>0</v>
      </c>
      <c r="AQ44" s="112">
        <f t="shared" si="7"/>
        <v>0</v>
      </c>
      <c r="AR44" s="112">
        <f t="shared" si="7"/>
        <v>0</v>
      </c>
      <c r="AS44" s="112">
        <f t="shared" si="7"/>
        <v>0</v>
      </c>
      <c r="AT44" s="112">
        <f t="shared" si="7"/>
        <v>0</v>
      </c>
      <c r="AU44" s="112">
        <f t="shared" si="7"/>
        <v>0</v>
      </c>
      <c r="AV44" s="112">
        <f t="shared" si="7"/>
        <v>0</v>
      </c>
      <c r="AW44" s="112">
        <f t="shared" si="7"/>
        <v>0</v>
      </c>
      <c r="AX44" s="112">
        <f t="shared" si="7"/>
        <v>0</v>
      </c>
      <c r="AY44" s="112">
        <f t="shared" si="7"/>
        <v>0</v>
      </c>
      <c r="AZ44" s="112">
        <f t="shared" si="7"/>
        <v>0</v>
      </c>
      <c r="BA44" s="112">
        <f t="shared" si="2"/>
        <v>0</v>
      </c>
    </row>
    <row r="45" spans="1:54">
      <c r="B45" s="112" t="str">
        <f>+'Planlegging og Evaluering'!B24</f>
        <v>Avhendingskostnader/restverdier</v>
      </c>
      <c r="C45" s="112" t="str">
        <f>+'Planlegging og Evaluering'!C24</f>
        <v>&lt;navn på avhendinskostnad eller restverdi&gt;</v>
      </c>
      <c r="D45" s="91">
        <f t="shared" ref="D45:AI45" si="8">IF(Levetid=D36,$F$25*(1+Justert_prisstigning)^D36,)</f>
        <v>0</v>
      </c>
      <c r="E45" s="91">
        <f t="shared" si="8"/>
        <v>0</v>
      </c>
      <c r="F45" s="91">
        <f t="shared" si="8"/>
        <v>0</v>
      </c>
      <c r="G45" s="91">
        <f t="shared" si="8"/>
        <v>0</v>
      </c>
      <c r="H45" s="91">
        <f t="shared" si="8"/>
        <v>0</v>
      </c>
      <c r="I45" s="91">
        <f t="shared" si="8"/>
        <v>0</v>
      </c>
      <c r="J45" s="91">
        <f t="shared" si="8"/>
        <v>0</v>
      </c>
      <c r="K45" s="91">
        <f t="shared" si="8"/>
        <v>0</v>
      </c>
      <c r="L45" s="91">
        <f t="shared" si="8"/>
        <v>0</v>
      </c>
      <c r="M45" s="91">
        <f t="shared" si="8"/>
        <v>0</v>
      </c>
      <c r="N45" s="91">
        <f t="shared" si="8"/>
        <v>0</v>
      </c>
      <c r="O45" s="91">
        <f t="shared" si="8"/>
        <v>0</v>
      </c>
      <c r="P45" s="91">
        <f t="shared" si="8"/>
        <v>0</v>
      </c>
      <c r="Q45" s="91">
        <f t="shared" si="8"/>
        <v>0</v>
      </c>
      <c r="R45" s="91">
        <f t="shared" si="8"/>
        <v>0</v>
      </c>
      <c r="S45" s="91">
        <f t="shared" si="8"/>
        <v>0</v>
      </c>
      <c r="T45" s="91">
        <f t="shared" si="8"/>
        <v>0</v>
      </c>
      <c r="U45" s="91">
        <f t="shared" si="8"/>
        <v>0</v>
      </c>
      <c r="V45" s="91">
        <f t="shared" si="8"/>
        <v>0</v>
      </c>
      <c r="W45" s="91">
        <f t="shared" si="8"/>
        <v>0</v>
      </c>
      <c r="X45" s="91">
        <f t="shared" si="8"/>
        <v>0</v>
      </c>
      <c r="Y45" s="91">
        <f t="shared" si="8"/>
        <v>0</v>
      </c>
      <c r="Z45" s="91">
        <f t="shared" si="8"/>
        <v>0</v>
      </c>
      <c r="AA45" s="91">
        <f t="shared" si="8"/>
        <v>0</v>
      </c>
      <c r="AB45" s="91">
        <f t="shared" si="8"/>
        <v>0</v>
      </c>
      <c r="AC45" s="91">
        <f t="shared" si="8"/>
        <v>0</v>
      </c>
      <c r="AD45" s="91">
        <f t="shared" si="8"/>
        <v>0</v>
      </c>
      <c r="AE45" s="91">
        <f t="shared" si="8"/>
        <v>0</v>
      </c>
      <c r="AF45" s="91">
        <f t="shared" si="8"/>
        <v>0</v>
      </c>
      <c r="AG45" s="91">
        <f t="shared" si="8"/>
        <v>0</v>
      </c>
      <c r="AH45" s="91">
        <f t="shared" si="8"/>
        <v>0</v>
      </c>
      <c r="AI45" s="91">
        <f t="shared" si="8"/>
        <v>0</v>
      </c>
      <c r="AJ45" s="91">
        <f t="shared" ref="AJ45:AZ45" si="9">IF(Levetid=AJ36,$F$25*(1+Justert_prisstigning)^AJ36,)</f>
        <v>0</v>
      </c>
      <c r="AK45" s="91">
        <f t="shared" si="9"/>
        <v>0</v>
      </c>
      <c r="AL45" s="91">
        <f t="shared" si="9"/>
        <v>0</v>
      </c>
      <c r="AM45" s="91">
        <f t="shared" si="9"/>
        <v>0</v>
      </c>
      <c r="AN45" s="91">
        <f t="shared" si="9"/>
        <v>0</v>
      </c>
      <c r="AO45" s="91">
        <f t="shared" si="9"/>
        <v>0</v>
      </c>
      <c r="AP45" s="91">
        <f t="shared" si="9"/>
        <v>0</v>
      </c>
      <c r="AQ45" s="91">
        <f t="shared" si="9"/>
        <v>0</v>
      </c>
      <c r="AR45" s="91">
        <f t="shared" si="9"/>
        <v>0</v>
      </c>
      <c r="AS45" s="91">
        <f t="shared" si="9"/>
        <v>0</v>
      </c>
      <c r="AT45" s="91">
        <f t="shared" si="9"/>
        <v>0</v>
      </c>
      <c r="AU45" s="91">
        <f t="shared" si="9"/>
        <v>0</v>
      </c>
      <c r="AV45" s="91">
        <f t="shared" si="9"/>
        <v>0</v>
      </c>
      <c r="AW45" s="91">
        <f t="shared" si="9"/>
        <v>0</v>
      </c>
      <c r="AX45" s="91">
        <f t="shared" si="9"/>
        <v>0</v>
      </c>
      <c r="AY45" s="91">
        <f t="shared" si="9"/>
        <v>0</v>
      </c>
      <c r="AZ45" s="91">
        <f t="shared" si="9"/>
        <v>0</v>
      </c>
      <c r="BA45" s="112">
        <f t="shared" si="2"/>
        <v>0</v>
      </c>
    </row>
    <row r="46" spans="1:54">
      <c r="B46" s="112"/>
      <c r="C46" s="112" t="s">
        <v>123</v>
      </c>
      <c r="D46" s="91">
        <f t="shared" ref="D46:G46" si="10">SUM(D37:D45)</f>
        <v>0</v>
      </c>
      <c r="E46" s="91">
        <f>SUM(E37:E45)</f>
        <v>0</v>
      </c>
      <c r="F46" s="91">
        <f t="shared" si="10"/>
        <v>0</v>
      </c>
      <c r="G46" s="91">
        <f t="shared" si="10"/>
        <v>0</v>
      </c>
      <c r="H46" s="91">
        <f>SUM(H37:H45)</f>
        <v>0</v>
      </c>
      <c r="I46" s="91">
        <f t="shared" ref="I46:AZ46" si="11">SUM(I37:I45)</f>
        <v>0</v>
      </c>
      <c r="J46" s="91">
        <f t="shared" si="11"/>
        <v>0</v>
      </c>
      <c r="K46" s="91">
        <f t="shared" si="11"/>
        <v>0</v>
      </c>
      <c r="L46" s="91">
        <f t="shared" si="11"/>
        <v>0</v>
      </c>
      <c r="M46" s="91">
        <f t="shared" si="11"/>
        <v>0</v>
      </c>
      <c r="N46" s="91">
        <f t="shared" si="11"/>
        <v>0</v>
      </c>
      <c r="O46" s="91">
        <f t="shared" si="11"/>
        <v>0</v>
      </c>
      <c r="P46" s="91">
        <f t="shared" si="11"/>
        <v>0</v>
      </c>
      <c r="Q46" s="91">
        <f t="shared" si="11"/>
        <v>0</v>
      </c>
      <c r="R46" s="91">
        <f t="shared" si="11"/>
        <v>0</v>
      </c>
      <c r="S46" s="91">
        <f t="shared" si="11"/>
        <v>0</v>
      </c>
      <c r="T46" s="91">
        <f t="shared" si="11"/>
        <v>0</v>
      </c>
      <c r="U46" s="91">
        <f t="shared" si="11"/>
        <v>0</v>
      </c>
      <c r="V46" s="91">
        <f t="shared" si="11"/>
        <v>0</v>
      </c>
      <c r="W46" s="91">
        <f t="shared" si="11"/>
        <v>0</v>
      </c>
      <c r="X46" s="91">
        <f t="shared" si="11"/>
        <v>0</v>
      </c>
      <c r="Y46" s="91">
        <f t="shared" si="11"/>
        <v>0</v>
      </c>
      <c r="Z46" s="91">
        <f t="shared" si="11"/>
        <v>0</v>
      </c>
      <c r="AA46" s="91">
        <f t="shared" si="11"/>
        <v>0</v>
      </c>
      <c r="AB46" s="91">
        <f t="shared" si="11"/>
        <v>0</v>
      </c>
      <c r="AC46" s="91">
        <f t="shared" si="11"/>
        <v>0</v>
      </c>
      <c r="AD46" s="91">
        <f t="shared" si="11"/>
        <v>0</v>
      </c>
      <c r="AE46" s="91">
        <f t="shared" si="11"/>
        <v>0</v>
      </c>
      <c r="AF46" s="91">
        <f t="shared" si="11"/>
        <v>0</v>
      </c>
      <c r="AG46" s="91">
        <f t="shared" si="11"/>
        <v>0</v>
      </c>
      <c r="AH46" s="91">
        <f t="shared" si="11"/>
        <v>0</v>
      </c>
      <c r="AI46" s="91">
        <f t="shared" si="11"/>
        <v>0</v>
      </c>
      <c r="AJ46" s="91">
        <f t="shared" si="11"/>
        <v>0</v>
      </c>
      <c r="AK46" s="91">
        <f t="shared" si="11"/>
        <v>0</v>
      </c>
      <c r="AL46" s="91">
        <f t="shared" si="11"/>
        <v>0</v>
      </c>
      <c r="AM46" s="91">
        <f t="shared" si="11"/>
        <v>0</v>
      </c>
      <c r="AN46" s="91">
        <f t="shared" si="11"/>
        <v>0</v>
      </c>
      <c r="AO46" s="91">
        <f t="shared" si="11"/>
        <v>0</v>
      </c>
      <c r="AP46" s="91">
        <f t="shared" si="11"/>
        <v>0</v>
      </c>
      <c r="AQ46" s="91">
        <f t="shared" si="11"/>
        <v>0</v>
      </c>
      <c r="AR46" s="91">
        <f t="shared" si="11"/>
        <v>0</v>
      </c>
      <c r="AS46" s="91">
        <f t="shared" si="11"/>
        <v>0</v>
      </c>
      <c r="AT46" s="91">
        <f t="shared" si="11"/>
        <v>0</v>
      </c>
      <c r="AU46" s="91">
        <f t="shared" si="11"/>
        <v>0</v>
      </c>
      <c r="AV46" s="91">
        <f t="shared" si="11"/>
        <v>0</v>
      </c>
      <c r="AW46" s="91">
        <f t="shared" si="11"/>
        <v>0</v>
      </c>
      <c r="AX46" s="91">
        <f t="shared" si="11"/>
        <v>0</v>
      </c>
      <c r="AY46" s="91">
        <f t="shared" si="11"/>
        <v>0</v>
      </c>
      <c r="AZ46" s="91">
        <f t="shared" si="11"/>
        <v>0</v>
      </c>
      <c r="BA46" s="112">
        <f t="shared" si="2"/>
        <v>0</v>
      </c>
    </row>
    <row r="47" spans="1:54" s="80" customFormat="1">
      <c r="C47" s="80" t="s">
        <v>124</v>
      </c>
      <c r="D47" s="80">
        <f>+D46*D63</f>
        <v>0</v>
      </c>
      <c r="E47" s="80">
        <f t="shared" ref="E47:H47" si="12">+E46*E62</f>
        <v>0</v>
      </c>
      <c r="F47" s="80">
        <f t="shared" si="12"/>
        <v>0</v>
      </c>
      <c r="G47" s="80">
        <f t="shared" si="12"/>
        <v>0</v>
      </c>
      <c r="H47" s="80">
        <f t="shared" si="12"/>
        <v>0</v>
      </c>
      <c r="I47" s="80">
        <f>+I46*I62</f>
        <v>0</v>
      </c>
      <c r="J47" s="80">
        <f t="shared" ref="J47:AZ47" si="13">+J46*J62</f>
        <v>0</v>
      </c>
      <c r="K47" s="80">
        <f t="shared" si="13"/>
        <v>0</v>
      </c>
      <c r="L47" s="80">
        <f t="shared" si="13"/>
        <v>0</v>
      </c>
      <c r="M47" s="80">
        <f t="shared" si="13"/>
        <v>0</v>
      </c>
      <c r="N47" s="80">
        <f t="shared" si="13"/>
        <v>0</v>
      </c>
      <c r="O47" s="80">
        <f t="shared" si="13"/>
        <v>0</v>
      </c>
      <c r="P47" s="80">
        <f>+P46*P62</f>
        <v>0</v>
      </c>
      <c r="AO47" s="80">
        <f t="shared" si="13"/>
        <v>0</v>
      </c>
      <c r="AP47" s="80">
        <f t="shared" si="13"/>
        <v>0</v>
      </c>
      <c r="AQ47" s="80">
        <f t="shared" si="13"/>
        <v>0</v>
      </c>
      <c r="AW47" s="80">
        <f t="shared" si="13"/>
        <v>0</v>
      </c>
      <c r="AX47" s="80">
        <f t="shared" si="13"/>
        <v>0</v>
      </c>
      <c r="AY47" s="80">
        <f t="shared" si="13"/>
        <v>0</v>
      </c>
      <c r="AZ47" s="80">
        <f t="shared" si="13"/>
        <v>0</v>
      </c>
      <c r="BA47" s="80">
        <f t="shared" si="2"/>
        <v>0</v>
      </c>
    </row>
    <row r="48" spans="1:54">
      <c r="B48" s="37"/>
    </row>
    <row r="49" spans="2:53">
      <c r="B49" s="306" t="s">
        <v>125</v>
      </c>
      <c r="C49" s="306"/>
      <c r="D49" s="124">
        <v>0</v>
      </c>
      <c r="E49" s="124">
        <v>1</v>
      </c>
      <c r="F49" s="124">
        <v>2</v>
      </c>
      <c r="G49" s="124">
        <v>3</v>
      </c>
      <c r="H49" s="124">
        <v>4</v>
      </c>
      <c r="I49" s="124">
        <v>5</v>
      </c>
      <c r="J49" s="124">
        <v>6</v>
      </c>
      <c r="K49" s="124">
        <v>7</v>
      </c>
      <c r="L49" s="124">
        <v>8</v>
      </c>
      <c r="M49" s="124">
        <v>9</v>
      </c>
      <c r="N49" s="124">
        <v>10</v>
      </c>
      <c r="O49" s="124">
        <v>11</v>
      </c>
      <c r="P49" s="124">
        <v>12</v>
      </c>
      <c r="Q49" s="124">
        <v>13</v>
      </c>
      <c r="R49" s="124">
        <v>14</v>
      </c>
      <c r="S49" s="124">
        <v>15</v>
      </c>
      <c r="T49" s="124">
        <v>16</v>
      </c>
      <c r="U49" s="124">
        <v>17</v>
      </c>
      <c r="V49" s="124">
        <v>18</v>
      </c>
      <c r="W49" s="124">
        <v>19</v>
      </c>
      <c r="X49" s="124">
        <v>20</v>
      </c>
      <c r="Y49" s="124">
        <v>21</v>
      </c>
      <c r="Z49" s="124">
        <v>22</v>
      </c>
      <c r="AA49" s="124">
        <v>23</v>
      </c>
      <c r="AB49" s="124">
        <v>24</v>
      </c>
      <c r="AC49" s="124">
        <v>25</v>
      </c>
      <c r="AD49" s="124">
        <v>26</v>
      </c>
      <c r="AE49" s="124">
        <v>27</v>
      </c>
      <c r="AF49" s="124">
        <v>28</v>
      </c>
      <c r="AG49" s="124">
        <v>29</v>
      </c>
      <c r="AH49" s="124">
        <v>30</v>
      </c>
      <c r="AI49" s="124">
        <v>31</v>
      </c>
      <c r="AJ49" s="124">
        <v>32</v>
      </c>
      <c r="AK49" s="124">
        <v>33</v>
      </c>
      <c r="AL49" s="124">
        <v>34</v>
      </c>
      <c r="AM49" s="124">
        <v>35</v>
      </c>
      <c r="AN49" s="124">
        <v>36</v>
      </c>
      <c r="AO49" s="124">
        <v>37</v>
      </c>
      <c r="AP49" s="124">
        <v>38</v>
      </c>
      <c r="AQ49" s="124">
        <v>39</v>
      </c>
      <c r="AR49" s="124">
        <v>40</v>
      </c>
      <c r="AS49" s="124">
        <v>41</v>
      </c>
      <c r="AT49" s="124">
        <v>42</v>
      </c>
      <c r="AU49" s="124">
        <v>43</v>
      </c>
      <c r="AV49" s="124">
        <v>44</v>
      </c>
      <c r="AW49" s="124">
        <v>45</v>
      </c>
      <c r="AX49" s="124">
        <v>46</v>
      </c>
      <c r="AY49" s="124">
        <v>47</v>
      </c>
      <c r="AZ49" s="124">
        <v>48</v>
      </c>
      <c r="BA49" s="124" t="s">
        <v>126</v>
      </c>
    </row>
    <row r="50" spans="2:53">
      <c r="B50" s="112" t="str">
        <f>+'Planlegging og Evaluering'!B12</f>
        <v>Investeringskost 1</v>
      </c>
      <c r="C50" s="112" t="str">
        <f>+'Planlegging og Evaluering'!C12</f>
        <v>&lt;navn på investeringskostnad&gt;</v>
      </c>
      <c r="D50" s="112">
        <f>+D37*$D$62</f>
        <v>0</v>
      </c>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f t="shared" ref="BA50:BA60" si="14">SUM(D50:AZ50)</f>
        <v>0</v>
      </c>
    </row>
    <row r="51" spans="2:53">
      <c r="B51" s="112" t="str">
        <f>+'Planlegging og Evaluering'!B13</f>
        <v>Investeringskost 2</v>
      </c>
      <c r="C51" s="112">
        <f>+'Planlegging og Evaluering'!C13</f>
        <v>0</v>
      </c>
      <c r="D51" s="112">
        <f>+D38*$D$62</f>
        <v>0</v>
      </c>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f t="shared" si="14"/>
        <v>0</v>
      </c>
    </row>
    <row r="52" spans="2:53">
      <c r="B52" s="112" t="str">
        <f>+'Planlegging og Evaluering'!B14</f>
        <v>Investeringskost 3</v>
      </c>
      <c r="C52" s="112">
        <f>+'Planlegging og Evaluering'!C14</f>
        <v>0</v>
      </c>
      <c r="D52" s="112">
        <f>+D39*$D$62</f>
        <v>0</v>
      </c>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f t="shared" si="14"/>
        <v>0</v>
      </c>
    </row>
    <row r="53" spans="2:53">
      <c r="B53" s="112" t="str">
        <f>+'Planlegging og Evaluering'!B17</f>
        <v>Driftsutgift 1 (per måned)</v>
      </c>
      <c r="C53" s="112" t="str">
        <f>+'Planlegging og Evaluering'!C17</f>
        <v>&lt;navn på driftsutgift&gt;</v>
      </c>
      <c r="D53" s="112">
        <f t="shared" ref="D53:H53" si="15">+D40*D$62</f>
        <v>0</v>
      </c>
      <c r="E53" s="112">
        <f t="shared" si="15"/>
        <v>0</v>
      </c>
      <c r="F53" s="112">
        <f t="shared" si="15"/>
        <v>0</v>
      </c>
      <c r="G53" s="112">
        <f t="shared" si="15"/>
        <v>0</v>
      </c>
      <c r="H53" s="112">
        <f t="shared" si="15"/>
        <v>0</v>
      </c>
      <c r="I53" s="112">
        <f t="shared" ref="I53:AZ53" si="16">+I40*I$62</f>
        <v>0</v>
      </c>
      <c r="J53" s="112">
        <f t="shared" si="16"/>
        <v>0</v>
      </c>
      <c r="K53" s="112">
        <f t="shared" si="16"/>
        <v>0</v>
      </c>
      <c r="L53" s="112">
        <f t="shared" si="16"/>
        <v>0</v>
      </c>
      <c r="M53" s="112">
        <f t="shared" si="16"/>
        <v>0</v>
      </c>
      <c r="N53" s="112">
        <f t="shared" si="16"/>
        <v>0</v>
      </c>
      <c r="O53" s="112">
        <f t="shared" si="16"/>
        <v>0</v>
      </c>
      <c r="P53" s="112">
        <f t="shared" si="16"/>
        <v>0</v>
      </c>
      <c r="Q53" s="112">
        <f t="shared" si="16"/>
        <v>0</v>
      </c>
      <c r="R53" s="112">
        <f t="shared" si="16"/>
        <v>0</v>
      </c>
      <c r="S53" s="112">
        <f t="shared" si="16"/>
        <v>0</v>
      </c>
      <c r="T53" s="112">
        <f t="shared" si="16"/>
        <v>0</v>
      </c>
      <c r="U53" s="112">
        <f t="shared" si="16"/>
        <v>0</v>
      </c>
      <c r="V53" s="112">
        <f t="shared" si="16"/>
        <v>0</v>
      </c>
      <c r="W53" s="112">
        <f t="shared" si="16"/>
        <v>0</v>
      </c>
      <c r="X53" s="112">
        <f t="shared" si="16"/>
        <v>0</v>
      </c>
      <c r="Y53" s="112">
        <f t="shared" si="16"/>
        <v>0</v>
      </c>
      <c r="Z53" s="112">
        <f t="shared" si="16"/>
        <v>0</v>
      </c>
      <c r="AA53" s="112">
        <f t="shared" si="16"/>
        <v>0</v>
      </c>
      <c r="AB53" s="112">
        <f t="shared" si="16"/>
        <v>0</v>
      </c>
      <c r="AC53" s="112">
        <f t="shared" si="16"/>
        <v>0</v>
      </c>
      <c r="AD53" s="112">
        <f t="shared" si="16"/>
        <v>0</v>
      </c>
      <c r="AE53" s="112">
        <f t="shared" si="16"/>
        <v>0</v>
      </c>
      <c r="AF53" s="112">
        <f t="shared" si="16"/>
        <v>0</v>
      </c>
      <c r="AG53" s="112">
        <f t="shared" si="16"/>
        <v>0</v>
      </c>
      <c r="AH53" s="112">
        <f t="shared" si="16"/>
        <v>0</v>
      </c>
      <c r="AI53" s="112">
        <f t="shared" si="16"/>
        <v>0</v>
      </c>
      <c r="AJ53" s="112">
        <f t="shared" si="16"/>
        <v>0</v>
      </c>
      <c r="AK53" s="112">
        <f t="shared" si="16"/>
        <v>0</v>
      </c>
      <c r="AL53" s="112">
        <f t="shared" si="16"/>
        <v>0</v>
      </c>
      <c r="AM53" s="112">
        <f t="shared" si="16"/>
        <v>0</v>
      </c>
      <c r="AN53" s="112">
        <f t="shared" si="16"/>
        <v>0</v>
      </c>
      <c r="AO53" s="112">
        <f t="shared" si="16"/>
        <v>0</v>
      </c>
      <c r="AP53" s="112">
        <f t="shared" si="16"/>
        <v>0</v>
      </c>
      <c r="AQ53" s="112">
        <f t="shared" si="16"/>
        <v>0</v>
      </c>
      <c r="AR53" s="112">
        <f t="shared" si="16"/>
        <v>0</v>
      </c>
      <c r="AS53" s="112">
        <f t="shared" si="16"/>
        <v>0</v>
      </c>
      <c r="AT53" s="112">
        <f t="shared" si="16"/>
        <v>0</v>
      </c>
      <c r="AU53" s="112">
        <f t="shared" si="16"/>
        <v>0</v>
      </c>
      <c r="AV53" s="112">
        <f t="shared" si="16"/>
        <v>0</v>
      </c>
      <c r="AW53" s="112">
        <f t="shared" si="16"/>
        <v>0</v>
      </c>
      <c r="AX53" s="112">
        <f t="shared" si="16"/>
        <v>0</v>
      </c>
      <c r="AY53" s="112">
        <f t="shared" si="16"/>
        <v>0</v>
      </c>
      <c r="AZ53" s="112">
        <f t="shared" si="16"/>
        <v>0</v>
      </c>
      <c r="BA53" s="112">
        <f t="shared" si="14"/>
        <v>0</v>
      </c>
    </row>
    <row r="54" spans="2:53">
      <c r="B54" s="112" t="str">
        <f>+'Planlegging og Evaluering'!B18</f>
        <v>Driftsutgift 2 (per måned)</v>
      </c>
      <c r="C54" s="112">
        <f>+'Planlegging og Evaluering'!C18</f>
        <v>0</v>
      </c>
      <c r="D54" s="112">
        <f t="shared" ref="D54:H54" si="17">+D41*D$62</f>
        <v>0</v>
      </c>
      <c r="E54" s="112">
        <f t="shared" si="17"/>
        <v>0</v>
      </c>
      <c r="F54" s="112">
        <f t="shared" si="17"/>
        <v>0</v>
      </c>
      <c r="G54" s="112">
        <f t="shared" si="17"/>
        <v>0</v>
      </c>
      <c r="H54" s="112">
        <f t="shared" si="17"/>
        <v>0</v>
      </c>
      <c r="I54" s="112">
        <f t="shared" ref="I54:AZ54" si="18">+I41*I$62</f>
        <v>0</v>
      </c>
      <c r="J54" s="112">
        <f t="shared" si="18"/>
        <v>0</v>
      </c>
      <c r="K54" s="112">
        <f t="shared" si="18"/>
        <v>0</v>
      </c>
      <c r="L54" s="112">
        <f t="shared" si="18"/>
        <v>0</v>
      </c>
      <c r="M54" s="112">
        <f t="shared" si="18"/>
        <v>0</v>
      </c>
      <c r="N54" s="112">
        <f t="shared" si="18"/>
        <v>0</v>
      </c>
      <c r="O54" s="112">
        <f t="shared" si="18"/>
        <v>0</v>
      </c>
      <c r="P54" s="112">
        <f t="shared" si="18"/>
        <v>0</v>
      </c>
      <c r="Q54" s="112">
        <f t="shared" si="18"/>
        <v>0</v>
      </c>
      <c r="R54" s="112">
        <f t="shared" si="18"/>
        <v>0</v>
      </c>
      <c r="S54" s="112">
        <f t="shared" si="18"/>
        <v>0</v>
      </c>
      <c r="T54" s="112">
        <f t="shared" si="18"/>
        <v>0</v>
      </c>
      <c r="U54" s="112">
        <f t="shared" si="18"/>
        <v>0</v>
      </c>
      <c r="V54" s="112">
        <f t="shared" si="18"/>
        <v>0</v>
      </c>
      <c r="W54" s="112">
        <f t="shared" si="18"/>
        <v>0</v>
      </c>
      <c r="X54" s="112">
        <f t="shared" si="18"/>
        <v>0</v>
      </c>
      <c r="Y54" s="112">
        <f t="shared" si="18"/>
        <v>0</v>
      </c>
      <c r="Z54" s="112">
        <f t="shared" si="18"/>
        <v>0</v>
      </c>
      <c r="AA54" s="112">
        <f t="shared" si="18"/>
        <v>0</v>
      </c>
      <c r="AB54" s="112">
        <f t="shared" si="18"/>
        <v>0</v>
      </c>
      <c r="AC54" s="112">
        <f t="shared" si="18"/>
        <v>0</v>
      </c>
      <c r="AD54" s="112">
        <f t="shared" si="18"/>
        <v>0</v>
      </c>
      <c r="AE54" s="112">
        <f t="shared" si="18"/>
        <v>0</v>
      </c>
      <c r="AF54" s="112">
        <f t="shared" si="18"/>
        <v>0</v>
      </c>
      <c r="AG54" s="112">
        <f t="shared" si="18"/>
        <v>0</v>
      </c>
      <c r="AH54" s="112">
        <f t="shared" si="18"/>
        <v>0</v>
      </c>
      <c r="AI54" s="112">
        <f t="shared" si="18"/>
        <v>0</v>
      </c>
      <c r="AJ54" s="112">
        <f t="shared" si="18"/>
        <v>0</v>
      </c>
      <c r="AK54" s="112">
        <f t="shared" si="18"/>
        <v>0</v>
      </c>
      <c r="AL54" s="112">
        <f t="shared" si="18"/>
        <v>0</v>
      </c>
      <c r="AM54" s="112">
        <f t="shared" si="18"/>
        <v>0</v>
      </c>
      <c r="AN54" s="112">
        <f t="shared" si="18"/>
        <v>0</v>
      </c>
      <c r="AO54" s="112">
        <f t="shared" si="18"/>
        <v>0</v>
      </c>
      <c r="AP54" s="112">
        <f t="shared" si="18"/>
        <v>0</v>
      </c>
      <c r="AQ54" s="112">
        <f t="shared" si="18"/>
        <v>0</v>
      </c>
      <c r="AR54" s="112">
        <f t="shared" si="18"/>
        <v>0</v>
      </c>
      <c r="AS54" s="112">
        <f t="shared" si="18"/>
        <v>0</v>
      </c>
      <c r="AT54" s="112">
        <f t="shared" si="18"/>
        <v>0</v>
      </c>
      <c r="AU54" s="112">
        <f t="shared" si="18"/>
        <v>0</v>
      </c>
      <c r="AV54" s="112">
        <f t="shared" si="18"/>
        <v>0</v>
      </c>
      <c r="AW54" s="112">
        <f t="shared" si="18"/>
        <v>0</v>
      </c>
      <c r="AX54" s="112">
        <f t="shared" si="18"/>
        <v>0</v>
      </c>
      <c r="AY54" s="112">
        <f t="shared" si="18"/>
        <v>0</v>
      </c>
      <c r="AZ54" s="112">
        <f t="shared" si="18"/>
        <v>0</v>
      </c>
      <c r="BA54" s="112">
        <f t="shared" si="14"/>
        <v>0</v>
      </c>
    </row>
    <row r="55" spans="2:53">
      <c r="B55" s="112" t="str">
        <f>+'Planlegging og Evaluering'!B19</f>
        <v>Driftsutgift 3 (per måned)</v>
      </c>
      <c r="C55" s="112">
        <f>+'Planlegging og Evaluering'!C19</f>
        <v>0</v>
      </c>
      <c r="D55" s="112">
        <f t="shared" ref="D55:H55" si="19">+D42*D$62</f>
        <v>0</v>
      </c>
      <c r="E55" s="112">
        <f t="shared" si="19"/>
        <v>0</v>
      </c>
      <c r="F55" s="112">
        <f t="shared" si="19"/>
        <v>0</v>
      </c>
      <c r="G55" s="112">
        <f t="shared" si="19"/>
        <v>0</v>
      </c>
      <c r="H55" s="112">
        <f t="shared" si="19"/>
        <v>0</v>
      </c>
      <c r="I55" s="112">
        <f t="shared" ref="I55:AZ55" si="20">+I42*I$62</f>
        <v>0</v>
      </c>
      <c r="J55" s="112">
        <f t="shared" si="20"/>
        <v>0</v>
      </c>
      <c r="K55" s="112">
        <f t="shared" si="20"/>
        <v>0</v>
      </c>
      <c r="L55" s="112">
        <f t="shared" si="20"/>
        <v>0</v>
      </c>
      <c r="M55" s="112">
        <f t="shared" si="20"/>
        <v>0</v>
      </c>
      <c r="N55" s="112">
        <f t="shared" si="20"/>
        <v>0</v>
      </c>
      <c r="O55" s="112">
        <f t="shared" si="20"/>
        <v>0</v>
      </c>
      <c r="P55" s="112">
        <f t="shared" si="20"/>
        <v>0</v>
      </c>
      <c r="Q55" s="112">
        <f t="shared" si="20"/>
        <v>0</v>
      </c>
      <c r="R55" s="112">
        <f t="shared" si="20"/>
        <v>0</v>
      </c>
      <c r="S55" s="112">
        <f t="shared" si="20"/>
        <v>0</v>
      </c>
      <c r="T55" s="112">
        <f t="shared" si="20"/>
        <v>0</v>
      </c>
      <c r="U55" s="112">
        <f t="shared" si="20"/>
        <v>0</v>
      </c>
      <c r="V55" s="112">
        <f t="shared" si="20"/>
        <v>0</v>
      </c>
      <c r="W55" s="112">
        <f t="shared" si="20"/>
        <v>0</v>
      </c>
      <c r="X55" s="112">
        <f t="shared" si="20"/>
        <v>0</v>
      </c>
      <c r="Y55" s="112">
        <f t="shared" si="20"/>
        <v>0</v>
      </c>
      <c r="Z55" s="112">
        <f t="shared" si="20"/>
        <v>0</v>
      </c>
      <c r="AA55" s="112">
        <f t="shared" si="20"/>
        <v>0</v>
      </c>
      <c r="AB55" s="112">
        <f t="shared" si="20"/>
        <v>0</v>
      </c>
      <c r="AC55" s="112">
        <f t="shared" si="20"/>
        <v>0</v>
      </c>
      <c r="AD55" s="112">
        <f t="shared" si="20"/>
        <v>0</v>
      </c>
      <c r="AE55" s="112">
        <f t="shared" si="20"/>
        <v>0</v>
      </c>
      <c r="AF55" s="112">
        <f t="shared" si="20"/>
        <v>0</v>
      </c>
      <c r="AG55" s="112">
        <f t="shared" si="20"/>
        <v>0</v>
      </c>
      <c r="AH55" s="112">
        <f t="shared" si="20"/>
        <v>0</v>
      </c>
      <c r="AI55" s="112">
        <f t="shared" si="20"/>
        <v>0</v>
      </c>
      <c r="AJ55" s="112">
        <f t="shared" si="20"/>
        <v>0</v>
      </c>
      <c r="AK55" s="112">
        <f t="shared" si="20"/>
        <v>0</v>
      </c>
      <c r="AL55" s="112">
        <f t="shared" si="20"/>
        <v>0</v>
      </c>
      <c r="AM55" s="112">
        <f t="shared" si="20"/>
        <v>0</v>
      </c>
      <c r="AN55" s="112">
        <f t="shared" si="20"/>
        <v>0</v>
      </c>
      <c r="AO55" s="112">
        <f t="shared" si="20"/>
        <v>0</v>
      </c>
      <c r="AP55" s="112">
        <f t="shared" si="20"/>
        <v>0</v>
      </c>
      <c r="AQ55" s="112">
        <f t="shared" si="20"/>
        <v>0</v>
      </c>
      <c r="AR55" s="112">
        <f t="shared" si="20"/>
        <v>0</v>
      </c>
      <c r="AS55" s="112">
        <f t="shared" si="20"/>
        <v>0</v>
      </c>
      <c r="AT55" s="112">
        <f t="shared" si="20"/>
        <v>0</v>
      </c>
      <c r="AU55" s="112">
        <f t="shared" si="20"/>
        <v>0</v>
      </c>
      <c r="AV55" s="112">
        <f t="shared" si="20"/>
        <v>0</v>
      </c>
      <c r="AW55" s="112">
        <f t="shared" si="20"/>
        <v>0</v>
      </c>
      <c r="AX55" s="112">
        <f t="shared" si="20"/>
        <v>0</v>
      </c>
      <c r="AY55" s="112">
        <f t="shared" si="20"/>
        <v>0</v>
      </c>
      <c r="AZ55" s="112">
        <f t="shared" si="20"/>
        <v>0</v>
      </c>
      <c r="BA55" s="112">
        <f t="shared" si="14"/>
        <v>0</v>
      </c>
    </row>
    <row r="56" spans="2:53">
      <c r="B56" s="112" t="str">
        <f>+'Planlegging og Evaluering'!B20</f>
        <v>Driftsutgift 4 (per måned)</v>
      </c>
      <c r="C56" s="112">
        <f>+'Planlegging og Evaluering'!C20</f>
        <v>0</v>
      </c>
      <c r="D56" s="112">
        <f t="shared" ref="D56:H56" si="21">+D43*D$62</f>
        <v>0</v>
      </c>
      <c r="E56" s="112">
        <f t="shared" si="21"/>
        <v>0</v>
      </c>
      <c r="F56" s="112">
        <f t="shared" si="21"/>
        <v>0</v>
      </c>
      <c r="G56" s="112">
        <f t="shared" si="21"/>
        <v>0</v>
      </c>
      <c r="H56" s="112">
        <f t="shared" si="21"/>
        <v>0</v>
      </c>
      <c r="I56" s="112">
        <f t="shared" ref="I56:AZ56" si="22">+I43*I$62</f>
        <v>0</v>
      </c>
      <c r="J56" s="112">
        <f t="shared" si="22"/>
        <v>0</v>
      </c>
      <c r="K56" s="112">
        <f t="shared" si="22"/>
        <v>0</v>
      </c>
      <c r="L56" s="112">
        <f t="shared" si="22"/>
        <v>0</v>
      </c>
      <c r="M56" s="112">
        <f t="shared" si="22"/>
        <v>0</v>
      </c>
      <c r="N56" s="112">
        <f t="shared" si="22"/>
        <v>0</v>
      </c>
      <c r="O56" s="112">
        <f t="shared" si="22"/>
        <v>0</v>
      </c>
      <c r="P56" s="112">
        <f t="shared" si="22"/>
        <v>0</v>
      </c>
      <c r="Q56" s="112">
        <f t="shared" si="22"/>
        <v>0</v>
      </c>
      <c r="R56" s="112">
        <f t="shared" si="22"/>
        <v>0</v>
      </c>
      <c r="S56" s="112">
        <f t="shared" si="22"/>
        <v>0</v>
      </c>
      <c r="T56" s="112">
        <f t="shared" si="22"/>
        <v>0</v>
      </c>
      <c r="U56" s="112">
        <f t="shared" si="22"/>
        <v>0</v>
      </c>
      <c r="V56" s="112">
        <f t="shared" si="22"/>
        <v>0</v>
      </c>
      <c r="W56" s="112">
        <f t="shared" si="22"/>
        <v>0</v>
      </c>
      <c r="X56" s="112">
        <f t="shared" si="22"/>
        <v>0</v>
      </c>
      <c r="Y56" s="112">
        <f t="shared" si="22"/>
        <v>0</v>
      </c>
      <c r="Z56" s="112">
        <f t="shared" si="22"/>
        <v>0</v>
      </c>
      <c r="AA56" s="112">
        <f t="shared" si="22"/>
        <v>0</v>
      </c>
      <c r="AB56" s="112">
        <f t="shared" si="22"/>
        <v>0</v>
      </c>
      <c r="AC56" s="112">
        <f t="shared" si="22"/>
        <v>0</v>
      </c>
      <c r="AD56" s="112">
        <f t="shared" si="22"/>
        <v>0</v>
      </c>
      <c r="AE56" s="112">
        <f t="shared" si="22"/>
        <v>0</v>
      </c>
      <c r="AF56" s="112">
        <f t="shared" si="22"/>
        <v>0</v>
      </c>
      <c r="AG56" s="112">
        <f t="shared" si="22"/>
        <v>0</v>
      </c>
      <c r="AH56" s="112">
        <f t="shared" si="22"/>
        <v>0</v>
      </c>
      <c r="AI56" s="112">
        <f t="shared" si="22"/>
        <v>0</v>
      </c>
      <c r="AJ56" s="112">
        <f t="shared" si="22"/>
        <v>0</v>
      </c>
      <c r="AK56" s="112">
        <f t="shared" si="22"/>
        <v>0</v>
      </c>
      <c r="AL56" s="112">
        <f t="shared" si="22"/>
        <v>0</v>
      </c>
      <c r="AM56" s="112">
        <f t="shared" si="22"/>
        <v>0</v>
      </c>
      <c r="AN56" s="112">
        <f t="shared" si="22"/>
        <v>0</v>
      </c>
      <c r="AO56" s="112">
        <f t="shared" si="22"/>
        <v>0</v>
      </c>
      <c r="AP56" s="112">
        <f t="shared" si="22"/>
        <v>0</v>
      </c>
      <c r="AQ56" s="112">
        <f t="shared" si="22"/>
        <v>0</v>
      </c>
      <c r="AR56" s="112">
        <f t="shared" si="22"/>
        <v>0</v>
      </c>
      <c r="AS56" s="112">
        <f t="shared" si="22"/>
        <v>0</v>
      </c>
      <c r="AT56" s="112">
        <f t="shared" si="22"/>
        <v>0</v>
      </c>
      <c r="AU56" s="112">
        <f t="shared" si="22"/>
        <v>0</v>
      </c>
      <c r="AV56" s="112">
        <f t="shared" si="22"/>
        <v>0</v>
      </c>
      <c r="AW56" s="112">
        <f t="shared" si="22"/>
        <v>0</v>
      </c>
      <c r="AX56" s="112">
        <f t="shared" si="22"/>
        <v>0</v>
      </c>
      <c r="AY56" s="112">
        <f t="shared" si="22"/>
        <v>0</v>
      </c>
      <c r="AZ56" s="112">
        <f t="shared" si="22"/>
        <v>0</v>
      </c>
      <c r="BA56" s="112">
        <f t="shared" si="14"/>
        <v>0</v>
      </c>
    </row>
    <row r="57" spans="2:53">
      <c r="B57" s="112" t="str">
        <f>+'Planlegging og Evaluering'!B21</f>
        <v>Driftsutgift 5 (per måned)</v>
      </c>
      <c r="C57" s="112">
        <f>+'Planlegging og Evaluering'!C21</f>
        <v>0</v>
      </c>
      <c r="D57" s="112">
        <f>+D44*D$62</f>
        <v>0</v>
      </c>
      <c r="E57" s="112">
        <f t="shared" ref="E57:H57" si="23">+E44*E$62</f>
        <v>0</v>
      </c>
      <c r="F57" s="112">
        <f t="shared" si="23"/>
        <v>0</v>
      </c>
      <c r="G57" s="112">
        <f t="shared" si="23"/>
        <v>0</v>
      </c>
      <c r="H57" s="112">
        <f t="shared" si="23"/>
        <v>0</v>
      </c>
      <c r="I57" s="112">
        <f t="shared" ref="I57:AZ57" si="24">+I44*I$62</f>
        <v>0</v>
      </c>
      <c r="J57" s="112">
        <f t="shared" si="24"/>
        <v>0</v>
      </c>
      <c r="K57" s="112">
        <f t="shared" si="24"/>
        <v>0</v>
      </c>
      <c r="L57" s="112">
        <f t="shared" si="24"/>
        <v>0</v>
      </c>
      <c r="M57" s="112">
        <f t="shared" si="24"/>
        <v>0</v>
      </c>
      <c r="N57" s="112">
        <f t="shared" si="24"/>
        <v>0</v>
      </c>
      <c r="O57" s="112">
        <f t="shared" si="24"/>
        <v>0</v>
      </c>
      <c r="P57" s="112">
        <f t="shared" si="24"/>
        <v>0</v>
      </c>
      <c r="Q57" s="112">
        <f t="shared" si="24"/>
        <v>0</v>
      </c>
      <c r="R57" s="112">
        <f t="shared" si="24"/>
        <v>0</v>
      </c>
      <c r="S57" s="112">
        <f t="shared" si="24"/>
        <v>0</v>
      </c>
      <c r="T57" s="112">
        <f t="shared" si="24"/>
        <v>0</v>
      </c>
      <c r="U57" s="112">
        <f t="shared" si="24"/>
        <v>0</v>
      </c>
      <c r="V57" s="112">
        <f t="shared" si="24"/>
        <v>0</v>
      </c>
      <c r="W57" s="112">
        <f t="shared" si="24"/>
        <v>0</v>
      </c>
      <c r="X57" s="112">
        <f t="shared" si="24"/>
        <v>0</v>
      </c>
      <c r="Y57" s="112">
        <f t="shared" si="24"/>
        <v>0</v>
      </c>
      <c r="Z57" s="112">
        <f t="shared" si="24"/>
        <v>0</v>
      </c>
      <c r="AA57" s="112">
        <f t="shared" si="24"/>
        <v>0</v>
      </c>
      <c r="AB57" s="112">
        <f t="shared" si="24"/>
        <v>0</v>
      </c>
      <c r="AC57" s="112">
        <f t="shared" si="24"/>
        <v>0</v>
      </c>
      <c r="AD57" s="112">
        <f t="shared" si="24"/>
        <v>0</v>
      </c>
      <c r="AE57" s="112">
        <f t="shared" si="24"/>
        <v>0</v>
      </c>
      <c r="AF57" s="112">
        <f t="shared" si="24"/>
        <v>0</v>
      </c>
      <c r="AG57" s="112">
        <f t="shared" si="24"/>
        <v>0</v>
      </c>
      <c r="AH57" s="112">
        <f t="shared" si="24"/>
        <v>0</v>
      </c>
      <c r="AI57" s="112">
        <f t="shared" si="24"/>
        <v>0</v>
      </c>
      <c r="AJ57" s="112">
        <f t="shared" si="24"/>
        <v>0</v>
      </c>
      <c r="AK57" s="112">
        <f t="shared" si="24"/>
        <v>0</v>
      </c>
      <c r="AL57" s="112">
        <f t="shared" si="24"/>
        <v>0</v>
      </c>
      <c r="AM57" s="112">
        <f t="shared" si="24"/>
        <v>0</v>
      </c>
      <c r="AN57" s="112">
        <f t="shared" si="24"/>
        <v>0</v>
      </c>
      <c r="AO57" s="112">
        <f t="shared" si="24"/>
        <v>0</v>
      </c>
      <c r="AP57" s="112">
        <f t="shared" si="24"/>
        <v>0</v>
      </c>
      <c r="AQ57" s="112">
        <f t="shared" si="24"/>
        <v>0</v>
      </c>
      <c r="AR57" s="112">
        <f t="shared" si="24"/>
        <v>0</v>
      </c>
      <c r="AS57" s="112">
        <f t="shared" si="24"/>
        <v>0</v>
      </c>
      <c r="AT57" s="112">
        <f t="shared" si="24"/>
        <v>0</v>
      </c>
      <c r="AU57" s="112">
        <f t="shared" si="24"/>
        <v>0</v>
      </c>
      <c r="AV57" s="112">
        <f t="shared" si="24"/>
        <v>0</v>
      </c>
      <c r="AW57" s="112">
        <f t="shared" si="24"/>
        <v>0</v>
      </c>
      <c r="AX57" s="112">
        <f t="shared" si="24"/>
        <v>0</v>
      </c>
      <c r="AY57" s="112">
        <f t="shared" si="24"/>
        <v>0</v>
      </c>
      <c r="AZ57" s="112">
        <f t="shared" si="24"/>
        <v>0</v>
      </c>
      <c r="BA57" s="112">
        <f t="shared" si="14"/>
        <v>0</v>
      </c>
    </row>
    <row r="58" spans="2:53">
      <c r="B58" s="112" t="str">
        <f>+'Planlegging og Evaluering'!B24</f>
        <v>Avhendingskostnader/restverdier</v>
      </c>
      <c r="C58" s="112" t="str">
        <f>+'Planlegging og Evaluering'!C24</f>
        <v>&lt;navn på avhendinskostnad eller restverdi&gt;</v>
      </c>
      <c r="D58" s="112">
        <f>+D45*D$62</f>
        <v>0</v>
      </c>
      <c r="E58" s="112">
        <f t="shared" ref="E58:H58" si="25">+E45*E$62</f>
        <v>0</v>
      </c>
      <c r="F58" s="112">
        <f t="shared" si="25"/>
        <v>0</v>
      </c>
      <c r="G58" s="112">
        <f t="shared" si="25"/>
        <v>0</v>
      </c>
      <c r="H58" s="112">
        <f t="shared" si="25"/>
        <v>0</v>
      </c>
      <c r="I58" s="112">
        <f t="shared" ref="I58:AZ58" si="26">+I45*I$62</f>
        <v>0</v>
      </c>
      <c r="J58" s="112">
        <f t="shared" si="26"/>
        <v>0</v>
      </c>
      <c r="K58" s="112">
        <f t="shared" si="26"/>
        <v>0</v>
      </c>
      <c r="L58" s="112">
        <f t="shared" si="26"/>
        <v>0</v>
      </c>
      <c r="M58" s="112">
        <f t="shared" si="26"/>
        <v>0</v>
      </c>
      <c r="N58" s="112">
        <f t="shared" si="26"/>
        <v>0</v>
      </c>
      <c r="O58" s="112">
        <f t="shared" si="26"/>
        <v>0</v>
      </c>
      <c r="P58" s="112">
        <f t="shared" si="26"/>
        <v>0</v>
      </c>
      <c r="Q58" s="112">
        <f t="shared" si="26"/>
        <v>0</v>
      </c>
      <c r="R58" s="112">
        <f t="shared" si="26"/>
        <v>0</v>
      </c>
      <c r="S58" s="112">
        <f t="shared" si="26"/>
        <v>0</v>
      </c>
      <c r="T58" s="112">
        <f t="shared" si="26"/>
        <v>0</v>
      </c>
      <c r="U58" s="112">
        <f t="shared" si="26"/>
        <v>0</v>
      </c>
      <c r="V58" s="112">
        <f t="shared" si="26"/>
        <v>0</v>
      </c>
      <c r="W58" s="112">
        <f t="shared" si="26"/>
        <v>0</v>
      </c>
      <c r="X58" s="112">
        <f t="shared" si="26"/>
        <v>0</v>
      </c>
      <c r="Y58" s="112">
        <f t="shared" si="26"/>
        <v>0</v>
      </c>
      <c r="Z58" s="112">
        <f t="shared" si="26"/>
        <v>0</v>
      </c>
      <c r="AA58" s="112">
        <f t="shared" si="26"/>
        <v>0</v>
      </c>
      <c r="AB58" s="112">
        <f t="shared" si="26"/>
        <v>0</v>
      </c>
      <c r="AC58" s="112">
        <f t="shared" si="26"/>
        <v>0</v>
      </c>
      <c r="AD58" s="112">
        <f t="shared" si="26"/>
        <v>0</v>
      </c>
      <c r="AE58" s="112">
        <f t="shared" si="26"/>
        <v>0</v>
      </c>
      <c r="AF58" s="112">
        <f t="shared" si="26"/>
        <v>0</v>
      </c>
      <c r="AG58" s="112">
        <f t="shared" si="26"/>
        <v>0</v>
      </c>
      <c r="AH58" s="112">
        <f t="shared" si="26"/>
        <v>0</v>
      </c>
      <c r="AI58" s="112">
        <f t="shared" si="26"/>
        <v>0</v>
      </c>
      <c r="AJ58" s="112">
        <f t="shared" si="26"/>
        <v>0</v>
      </c>
      <c r="AK58" s="112">
        <f t="shared" si="26"/>
        <v>0</v>
      </c>
      <c r="AL58" s="112">
        <f t="shared" si="26"/>
        <v>0</v>
      </c>
      <c r="AM58" s="112">
        <f t="shared" si="26"/>
        <v>0</v>
      </c>
      <c r="AN58" s="112">
        <f t="shared" si="26"/>
        <v>0</v>
      </c>
      <c r="AO58" s="112">
        <f t="shared" si="26"/>
        <v>0</v>
      </c>
      <c r="AP58" s="112">
        <f t="shared" si="26"/>
        <v>0</v>
      </c>
      <c r="AQ58" s="112">
        <f t="shared" si="26"/>
        <v>0</v>
      </c>
      <c r="AR58" s="112">
        <f t="shared" si="26"/>
        <v>0</v>
      </c>
      <c r="AS58" s="112">
        <f t="shared" si="26"/>
        <v>0</v>
      </c>
      <c r="AT58" s="112">
        <f t="shared" si="26"/>
        <v>0</v>
      </c>
      <c r="AU58" s="112">
        <f t="shared" si="26"/>
        <v>0</v>
      </c>
      <c r="AV58" s="112">
        <f t="shared" si="26"/>
        <v>0</v>
      </c>
      <c r="AW58" s="112">
        <f t="shared" si="26"/>
        <v>0</v>
      </c>
      <c r="AX58" s="112">
        <f t="shared" si="26"/>
        <v>0</v>
      </c>
      <c r="AY58" s="112">
        <f t="shared" si="26"/>
        <v>0</v>
      </c>
      <c r="AZ58" s="112">
        <f t="shared" si="26"/>
        <v>0</v>
      </c>
      <c r="BA58" s="112">
        <f t="shared" si="14"/>
        <v>0</v>
      </c>
    </row>
    <row r="59" spans="2:53">
      <c r="B59" s="112"/>
      <c r="C59" s="112" t="s">
        <v>127</v>
      </c>
      <c r="D59" s="91">
        <f t="shared" ref="D59:G59" si="27">+D46*D$62</f>
        <v>0</v>
      </c>
      <c r="E59" s="91">
        <f>+E46*E$62</f>
        <v>0</v>
      </c>
      <c r="F59" s="91">
        <f t="shared" si="27"/>
        <v>0</v>
      </c>
      <c r="G59" s="91">
        <f t="shared" si="27"/>
        <v>0</v>
      </c>
      <c r="H59" s="91">
        <f>+H46*H$62</f>
        <v>0</v>
      </c>
      <c r="I59" s="91">
        <f t="shared" ref="I59:AZ59" si="28">+I46*I$62</f>
        <v>0</v>
      </c>
      <c r="J59" s="91">
        <f t="shared" si="28"/>
        <v>0</v>
      </c>
      <c r="K59" s="91">
        <f t="shared" si="28"/>
        <v>0</v>
      </c>
      <c r="L59" s="91">
        <f t="shared" si="28"/>
        <v>0</v>
      </c>
      <c r="M59" s="91">
        <f t="shared" si="28"/>
        <v>0</v>
      </c>
      <c r="N59" s="91">
        <f t="shared" si="28"/>
        <v>0</v>
      </c>
      <c r="O59" s="91">
        <f t="shared" si="28"/>
        <v>0</v>
      </c>
      <c r="P59" s="91">
        <f t="shared" si="28"/>
        <v>0</v>
      </c>
      <c r="Q59" s="91">
        <f t="shared" si="28"/>
        <v>0</v>
      </c>
      <c r="R59" s="91">
        <f t="shared" si="28"/>
        <v>0</v>
      </c>
      <c r="S59" s="91">
        <f t="shared" si="28"/>
        <v>0</v>
      </c>
      <c r="T59" s="91">
        <f t="shared" si="28"/>
        <v>0</v>
      </c>
      <c r="U59" s="91">
        <f t="shared" si="28"/>
        <v>0</v>
      </c>
      <c r="V59" s="91">
        <f t="shared" si="28"/>
        <v>0</v>
      </c>
      <c r="W59" s="91">
        <f t="shared" si="28"/>
        <v>0</v>
      </c>
      <c r="X59" s="91">
        <f t="shared" si="28"/>
        <v>0</v>
      </c>
      <c r="Y59" s="91">
        <f t="shared" si="28"/>
        <v>0</v>
      </c>
      <c r="Z59" s="91">
        <f t="shared" si="28"/>
        <v>0</v>
      </c>
      <c r="AA59" s="91">
        <f t="shared" si="28"/>
        <v>0</v>
      </c>
      <c r="AB59" s="91">
        <f t="shared" si="28"/>
        <v>0</v>
      </c>
      <c r="AC59" s="91">
        <f t="shared" si="28"/>
        <v>0</v>
      </c>
      <c r="AD59" s="91">
        <f t="shared" si="28"/>
        <v>0</v>
      </c>
      <c r="AE59" s="91">
        <f t="shared" si="28"/>
        <v>0</v>
      </c>
      <c r="AF59" s="91">
        <f t="shared" si="28"/>
        <v>0</v>
      </c>
      <c r="AG59" s="91">
        <f t="shared" si="28"/>
        <v>0</v>
      </c>
      <c r="AH59" s="91">
        <f t="shared" si="28"/>
        <v>0</v>
      </c>
      <c r="AI59" s="91">
        <f t="shared" si="28"/>
        <v>0</v>
      </c>
      <c r="AJ59" s="91">
        <f t="shared" si="28"/>
        <v>0</v>
      </c>
      <c r="AK59" s="91">
        <f t="shared" si="28"/>
        <v>0</v>
      </c>
      <c r="AL59" s="91">
        <f t="shared" si="28"/>
        <v>0</v>
      </c>
      <c r="AM59" s="91">
        <f t="shared" si="28"/>
        <v>0</v>
      </c>
      <c r="AN59" s="91">
        <f t="shared" si="28"/>
        <v>0</v>
      </c>
      <c r="AO59" s="91">
        <f t="shared" si="28"/>
        <v>0</v>
      </c>
      <c r="AP59" s="91">
        <f t="shared" si="28"/>
        <v>0</v>
      </c>
      <c r="AQ59" s="91">
        <f t="shared" si="28"/>
        <v>0</v>
      </c>
      <c r="AR59" s="91">
        <f t="shared" si="28"/>
        <v>0</v>
      </c>
      <c r="AS59" s="91">
        <f t="shared" si="28"/>
        <v>0</v>
      </c>
      <c r="AT59" s="91">
        <f t="shared" si="28"/>
        <v>0</v>
      </c>
      <c r="AU59" s="91">
        <f t="shared" si="28"/>
        <v>0</v>
      </c>
      <c r="AV59" s="91">
        <f t="shared" si="28"/>
        <v>0</v>
      </c>
      <c r="AW59" s="91">
        <f t="shared" si="28"/>
        <v>0</v>
      </c>
      <c r="AX59" s="91">
        <f t="shared" si="28"/>
        <v>0</v>
      </c>
      <c r="AY59" s="91">
        <f t="shared" si="28"/>
        <v>0</v>
      </c>
      <c r="AZ59" s="91">
        <f t="shared" si="28"/>
        <v>0</v>
      </c>
      <c r="BA59" s="112">
        <f t="shared" si="14"/>
        <v>0</v>
      </c>
    </row>
    <row r="60" spans="2:53">
      <c r="B60" s="112"/>
      <c r="C60" s="112" t="s">
        <v>128</v>
      </c>
      <c r="D60" s="91">
        <f t="shared" ref="D60:H60" si="29">+D47-D59</f>
        <v>0</v>
      </c>
      <c r="E60" s="91">
        <f>+E47-E59</f>
        <v>0</v>
      </c>
      <c r="F60" s="91">
        <f t="shared" si="29"/>
        <v>0</v>
      </c>
      <c r="G60" s="91">
        <f t="shared" si="29"/>
        <v>0</v>
      </c>
      <c r="H60" s="91">
        <f t="shared" si="29"/>
        <v>0</v>
      </c>
      <c r="I60" s="91">
        <f t="shared" ref="I60:AZ60" si="30">+I47-I59</f>
        <v>0</v>
      </c>
      <c r="J60" s="91">
        <f t="shared" si="30"/>
        <v>0</v>
      </c>
      <c r="K60" s="91">
        <f t="shared" si="30"/>
        <v>0</v>
      </c>
      <c r="L60" s="91">
        <f t="shared" si="30"/>
        <v>0</v>
      </c>
      <c r="M60" s="91">
        <f t="shared" si="30"/>
        <v>0</v>
      </c>
      <c r="N60" s="91">
        <f t="shared" si="30"/>
        <v>0</v>
      </c>
      <c r="O60" s="91">
        <f t="shared" si="30"/>
        <v>0</v>
      </c>
      <c r="P60" s="91">
        <f t="shared" si="30"/>
        <v>0</v>
      </c>
      <c r="Q60" s="91">
        <f t="shared" si="30"/>
        <v>0</v>
      </c>
      <c r="R60" s="91">
        <f t="shared" si="30"/>
        <v>0</v>
      </c>
      <c r="S60" s="91">
        <f t="shared" si="30"/>
        <v>0</v>
      </c>
      <c r="T60" s="91">
        <f t="shared" si="30"/>
        <v>0</v>
      </c>
      <c r="U60" s="91">
        <f t="shared" si="30"/>
        <v>0</v>
      </c>
      <c r="V60" s="91">
        <f t="shared" si="30"/>
        <v>0</v>
      </c>
      <c r="W60" s="91">
        <f t="shared" si="30"/>
        <v>0</v>
      </c>
      <c r="X60" s="91">
        <f t="shared" si="30"/>
        <v>0</v>
      </c>
      <c r="Y60" s="91">
        <f t="shared" si="30"/>
        <v>0</v>
      </c>
      <c r="Z60" s="91">
        <f t="shared" si="30"/>
        <v>0</v>
      </c>
      <c r="AA60" s="91">
        <f t="shared" si="30"/>
        <v>0</v>
      </c>
      <c r="AB60" s="91">
        <f t="shared" si="30"/>
        <v>0</v>
      </c>
      <c r="AC60" s="91">
        <f t="shared" si="30"/>
        <v>0</v>
      </c>
      <c r="AD60" s="91">
        <f t="shared" si="30"/>
        <v>0</v>
      </c>
      <c r="AE60" s="91">
        <f t="shared" si="30"/>
        <v>0</v>
      </c>
      <c r="AF60" s="91">
        <f t="shared" si="30"/>
        <v>0</v>
      </c>
      <c r="AG60" s="91">
        <f t="shared" si="30"/>
        <v>0</v>
      </c>
      <c r="AH60" s="91">
        <f t="shared" si="30"/>
        <v>0</v>
      </c>
      <c r="AI60" s="91">
        <f t="shared" si="30"/>
        <v>0</v>
      </c>
      <c r="AJ60" s="91">
        <f t="shared" si="30"/>
        <v>0</v>
      </c>
      <c r="AK60" s="91">
        <f t="shared" si="30"/>
        <v>0</v>
      </c>
      <c r="AL60" s="91">
        <f t="shared" si="30"/>
        <v>0</v>
      </c>
      <c r="AM60" s="91">
        <f t="shared" si="30"/>
        <v>0</v>
      </c>
      <c r="AN60" s="91">
        <f t="shared" si="30"/>
        <v>0</v>
      </c>
      <c r="AO60" s="91">
        <f t="shared" si="30"/>
        <v>0</v>
      </c>
      <c r="AP60" s="91">
        <f t="shared" si="30"/>
        <v>0</v>
      </c>
      <c r="AQ60" s="91">
        <f t="shared" si="30"/>
        <v>0</v>
      </c>
      <c r="AR60" s="91">
        <f t="shared" si="30"/>
        <v>0</v>
      </c>
      <c r="AS60" s="91">
        <f t="shared" si="30"/>
        <v>0</v>
      </c>
      <c r="AT60" s="91">
        <f t="shared" si="30"/>
        <v>0</v>
      </c>
      <c r="AU60" s="91">
        <f t="shared" si="30"/>
        <v>0</v>
      </c>
      <c r="AV60" s="91">
        <f t="shared" si="30"/>
        <v>0</v>
      </c>
      <c r="AW60" s="91">
        <f t="shared" si="30"/>
        <v>0</v>
      </c>
      <c r="AX60" s="91">
        <f t="shared" si="30"/>
        <v>0</v>
      </c>
      <c r="AY60" s="91">
        <f t="shared" si="30"/>
        <v>0</v>
      </c>
      <c r="AZ60" s="91">
        <f t="shared" si="30"/>
        <v>0</v>
      </c>
      <c r="BA60" s="112">
        <f t="shared" si="14"/>
        <v>0</v>
      </c>
    </row>
    <row r="61" spans="2:53">
      <c r="B61" s="37"/>
    </row>
    <row r="62" spans="2:53">
      <c r="B62" s="306" t="s">
        <v>129</v>
      </c>
      <c r="C62" s="306"/>
      <c r="D62" s="123">
        <f t="shared" ref="D62:H62" si="31">1/((1+Kalkulsjonsrente)^D36)</f>
        <v>1</v>
      </c>
      <c r="E62" s="123">
        <f>1/((1+Kalkulsjonsrente)^E36)</f>
        <v>0.99673694261856227</v>
      </c>
      <c r="F62" s="123">
        <f t="shared" si="31"/>
        <v>0.99348453278059923</v>
      </c>
      <c r="G62" s="123">
        <f t="shared" si="31"/>
        <v>0.99024273574256516</v>
      </c>
      <c r="H62" s="123">
        <f t="shared" si="31"/>
        <v>0.98701151687428534</v>
      </c>
      <c r="I62" s="123">
        <f t="shared" ref="I62:AZ62" si="32">1/((1+Kalkulsjonsrente)^I36)</f>
        <v>0.98379084165858477</v>
      </c>
      <c r="J62" s="123">
        <f t="shared" si="32"/>
        <v>0.98058067569091989</v>
      </c>
      <c r="K62" s="123">
        <f t="shared" si="32"/>
        <v>0.97738098467901147</v>
      </c>
      <c r="L62" s="123">
        <f t="shared" si="32"/>
        <v>0.97419173444247775</v>
      </c>
      <c r="M62" s="123">
        <f t="shared" si="32"/>
        <v>0.97101289091246967</v>
      </c>
      <c r="N62" s="123">
        <f t="shared" si="32"/>
        <v>0.96784442013130667</v>
      </c>
      <c r="O62" s="123">
        <f t="shared" si="32"/>
        <v>0.96468628825211378</v>
      </c>
      <c r="P62" s="123">
        <f t="shared" si="32"/>
        <v>0.96153846153846112</v>
      </c>
      <c r="Q62" s="123">
        <f t="shared" si="32"/>
        <v>0.95840090636400177</v>
      </c>
      <c r="R62" s="123">
        <f t="shared" si="32"/>
        <v>0.95527358921211403</v>
      </c>
      <c r="S62" s="123">
        <f t="shared" si="32"/>
        <v>0.95215647667554293</v>
      </c>
      <c r="T62" s="123">
        <f t="shared" si="32"/>
        <v>0.9490495354560432</v>
      </c>
      <c r="U62" s="123">
        <f t="shared" si="32"/>
        <v>0.94595273236402333</v>
      </c>
      <c r="V62" s="123">
        <f t="shared" si="32"/>
        <v>0.94286603431819183</v>
      </c>
      <c r="W62" s="123">
        <f t="shared" si="32"/>
        <v>0.93978940834520286</v>
      </c>
      <c r="X62" s="123">
        <f t="shared" si="32"/>
        <v>0.93672282157930509</v>
      </c>
      <c r="Y62" s="123">
        <f t="shared" si="32"/>
        <v>0.93366624126198972</v>
      </c>
      <c r="Z62" s="123">
        <f t="shared" si="32"/>
        <v>0.93061963474164044</v>
      </c>
      <c r="AA62" s="123">
        <f t="shared" si="32"/>
        <v>0.92758296947318575</v>
      </c>
      <c r="AB62" s="123">
        <f t="shared" si="32"/>
        <v>0.92455621301775048</v>
      </c>
      <c r="AC62" s="123">
        <f t="shared" si="32"/>
        <v>0.92153933304230895</v>
      </c>
      <c r="AD62" s="123">
        <f t="shared" si="32"/>
        <v>0.91853229731934005</v>
      </c>
      <c r="AE62" s="123">
        <f t="shared" si="32"/>
        <v>0.91553507372648302</v>
      </c>
      <c r="AF62" s="123">
        <f t="shared" si="32"/>
        <v>0.91254763024619501</v>
      </c>
      <c r="AG62" s="123">
        <f t="shared" si="32"/>
        <v>0.9095699349654065</v>
      </c>
      <c r="AH62" s="123">
        <f t="shared" si="32"/>
        <v>0.90660195607518379</v>
      </c>
      <c r="AI62" s="123">
        <f t="shared" si="32"/>
        <v>0.90364366187038681</v>
      </c>
      <c r="AJ62" s="123">
        <f t="shared" si="32"/>
        <v>0.90069502074933128</v>
      </c>
      <c r="AK62" s="123">
        <f t="shared" si="32"/>
        <v>0.89775600121345112</v>
      </c>
      <c r="AL62" s="123">
        <f t="shared" si="32"/>
        <v>0.89482657186696157</v>
      </c>
      <c r="AM62" s="123">
        <f t="shared" si="32"/>
        <v>0.89190670141652439</v>
      </c>
      <c r="AN62" s="123">
        <f t="shared" si="32"/>
        <v>0.88899635867091342</v>
      </c>
      <c r="AO62" s="123">
        <f t="shared" si="32"/>
        <v>0.8860955125406812</v>
      </c>
      <c r="AP62" s="123">
        <f t="shared" si="32"/>
        <v>0.88320413203782633</v>
      </c>
      <c r="AQ62" s="123">
        <f t="shared" si="32"/>
        <v>0.88032218627546399</v>
      </c>
      <c r="AR62" s="123">
        <f t="shared" si="32"/>
        <v>0.87744964446749452</v>
      </c>
      <c r="AS62" s="123">
        <f t="shared" si="32"/>
        <v>0.8745864759282751</v>
      </c>
      <c r="AT62" s="123">
        <f t="shared" si="32"/>
        <v>0.87173265007229184</v>
      </c>
      <c r="AU62" s="123">
        <f t="shared" si="32"/>
        <v>0.86888813641383289</v>
      </c>
      <c r="AV62" s="123">
        <f t="shared" si="32"/>
        <v>0.86605290456666428</v>
      </c>
      <c r="AW62" s="123">
        <f t="shared" si="32"/>
        <v>0.86322692424370251</v>
      </c>
      <c r="AX62" s="123">
        <f t="shared" si="32"/>
        <v>0.86041016525669323</v>
      </c>
      <c r="AY62" s="123">
        <f t="shared" si="32"/>
        <v>0.8576025975158883</v>
      </c>
      <c r="AZ62" s="123">
        <f t="shared" si="32"/>
        <v>0.85480419102972405</v>
      </c>
      <c r="BA62" s="123"/>
    </row>
    <row r="63" spans="2:53">
      <c r="B63" s="306" t="s">
        <v>130</v>
      </c>
      <c r="C63" s="306"/>
      <c r="D63" s="123">
        <f t="shared" ref="D63:AI63" si="33">(1+Justert_prisstigning)^D36</f>
        <v>1</v>
      </c>
      <c r="E63" s="123">
        <f t="shared" si="33"/>
        <v>0.99791666666666667</v>
      </c>
      <c r="F63" s="123">
        <f t="shared" si="33"/>
        <v>0.99583767361111108</v>
      </c>
      <c r="G63" s="123">
        <f t="shared" si="33"/>
        <v>0.99376301179108795</v>
      </c>
      <c r="H63" s="123">
        <f t="shared" si="33"/>
        <v>0.99169267218318979</v>
      </c>
      <c r="I63" s="123">
        <f t="shared" si="33"/>
        <v>0.98962664578280812</v>
      </c>
      <c r="J63" s="123">
        <f t="shared" si="33"/>
        <v>0.98756492360409398</v>
      </c>
      <c r="K63" s="123">
        <f t="shared" si="33"/>
        <v>0.98550749667991877</v>
      </c>
      <c r="L63" s="123">
        <f t="shared" si="33"/>
        <v>0.98345435606183551</v>
      </c>
      <c r="M63" s="123">
        <f t="shared" si="33"/>
        <v>0.98140549282004008</v>
      </c>
      <c r="N63" s="123">
        <f t="shared" si="33"/>
        <v>0.9793608980433316</v>
      </c>
      <c r="O63" s="123">
        <f t="shared" si="33"/>
        <v>0.97732056283907465</v>
      </c>
      <c r="P63" s="123">
        <f t="shared" si="33"/>
        <v>0.9752844783331599</v>
      </c>
      <c r="Q63" s="123">
        <f t="shared" si="33"/>
        <v>0.97325263566996578</v>
      </c>
      <c r="R63" s="123">
        <f t="shared" si="33"/>
        <v>0.97122502601232008</v>
      </c>
      <c r="S63" s="123">
        <f t="shared" si="33"/>
        <v>0.96920164054146096</v>
      </c>
      <c r="T63" s="123">
        <f t="shared" si="33"/>
        <v>0.96718247045699957</v>
      </c>
      <c r="U63" s="123">
        <f t="shared" si="33"/>
        <v>0.96516750697688081</v>
      </c>
      <c r="V63" s="123">
        <f t="shared" si="33"/>
        <v>0.96315674133734563</v>
      </c>
      <c r="W63" s="123">
        <f t="shared" si="33"/>
        <v>0.96115016479289284</v>
      </c>
      <c r="X63" s="123">
        <f t="shared" si="33"/>
        <v>0.95914776861624096</v>
      </c>
      <c r="Y63" s="123">
        <f t="shared" si="33"/>
        <v>0.95714954409829034</v>
      </c>
      <c r="Z63" s="123">
        <f t="shared" si="33"/>
        <v>0.95515548254808569</v>
      </c>
      <c r="AA63" s="123">
        <f t="shared" si="33"/>
        <v>0.95316557529277712</v>
      </c>
      <c r="AB63" s="123">
        <f t="shared" si="33"/>
        <v>0.95117981367758375</v>
      </c>
      <c r="AC63" s="123">
        <f t="shared" si="33"/>
        <v>0.94919818906575548</v>
      </c>
      <c r="AD63" s="123">
        <f t="shared" si="33"/>
        <v>0.94722069283853516</v>
      </c>
      <c r="AE63" s="123">
        <f t="shared" si="33"/>
        <v>0.9452473163951215</v>
      </c>
      <c r="AF63" s="123">
        <f t="shared" si="33"/>
        <v>0.94327805115263164</v>
      </c>
      <c r="AG63" s="123">
        <f t="shared" si="33"/>
        <v>0.94131288854606365</v>
      </c>
      <c r="AH63" s="123">
        <f t="shared" si="33"/>
        <v>0.93935182002825945</v>
      </c>
      <c r="AI63" s="123">
        <f t="shared" si="33"/>
        <v>0.93739483706986704</v>
      </c>
      <c r="AJ63" s="123">
        <f t="shared" ref="AJ63:AZ63" si="34">(1+Justert_prisstigning)^AJ36</f>
        <v>0.93544193115930485</v>
      </c>
      <c r="AK63" s="123">
        <f t="shared" si="34"/>
        <v>0.93349309380272294</v>
      </c>
      <c r="AL63" s="123">
        <f t="shared" si="34"/>
        <v>0.9315483165239673</v>
      </c>
      <c r="AM63" s="123">
        <f t="shared" si="34"/>
        <v>0.92960759086454237</v>
      </c>
      <c r="AN63" s="123">
        <f t="shared" si="34"/>
        <v>0.92767090838357447</v>
      </c>
      <c r="AO63" s="123">
        <f t="shared" si="34"/>
        <v>0.92573826065777531</v>
      </c>
      <c r="AP63" s="123">
        <f t="shared" si="34"/>
        <v>0.92380963928140503</v>
      </c>
      <c r="AQ63" s="123">
        <f t="shared" si="34"/>
        <v>0.92188503586623538</v>
      </c>
      <c r="AR63" s="123">
        <f t="shared" si="34"/>
        <v>0.91996444204151406</v>
      </c>
      <c r="AS63" s="123">
        <f t="shared" si="34"/>
        <v>0.91804784945392759</v>
      </c>
      <c r="AT63" s="123">
        <f t="shared" si="34"/>
        <v>0.91613524976756522</v>
      </c>
      <c r="AU63" s="123">
        <f t="shared" si="34"/>
        <v>0.91422663466388276</v>
      </c>
      <c r="AV63" s="123">
        <f t="shared" si="34"/>
        <v>0.91232199584166629</v>
      </c>
      <c r="AW63" s="123">
        <f t="shared" si="34"/>
        <v>0.91042132501699613</v>
      </c>
      <c r="AX63" s="123">
        <f t="shared" si="34"/>
        <v>0.90852461392321082</v>
      </c>
      <c r="AY63" s="123">
        <f t="shared" si="34"/>
        <v>0.90663185431087068</v>
      </c>
      <c r="AZ63" s="123">
        <f t="shared" si="34"/>
        <v>0.90474303794772304</v>
      </c>
      <c r="BA63" s="123"/>
    </row>
    <row r="64" spans="2:53">
      <c r="B64" s="37"/>
    </row>
    <row r="65" spans="2:6">
      <c r="B65" s="115" t="str">
        <f>+'Planlegging og Evaluering'!B5</f>
        <v>Kalkulasjonsrente (månedlig)</v>
      </c>
      <c r="C65" s="235">
        <f>Kalkulsjonsrente</f>
        <v>3.2737397821989145E-3</v>
      </c>
      <c r="D65" s="292" t="s">
        <v>131</v>
      </c>
      <c r="E65" s="293"/>
      <c r="F65" s="294"/>
    </row>
    <row r="66" spans="2:6">
      <c r="B66" s="116" t="str">
        <f>+'Planlegging og Evaluering'!B6</f>
        <v>Analyseperiode</v>
      </c>
      <c r="C66" s="119" t="str">
        <f>Levetid</f>
        <v>&lt;Fyll inn antall mnd&gt;</v>
      </c>
      <c r="D66" s="295"/>
      <c r="E66" s="296"/>
      <c r="F66" s="297"/>
    </row>
    <row r="67" spans="2:6">
      <c r="B67" s="117" t="s">
        <v>132</v>
      </c>
      <c r="C67" s="120">
        <f>Justert_prisstigning</f>
        <v>-2.0833333333333333E-3</v>
      </c>
      <c r="D67" s="298"/>
      <c r="E67" s="299"/>
      <c r="F67" s="300"/>
    </row>
  </sheetData>
  <sheetProtection algorithmName="SHA-512" hashValue="hIjH+o2YD1Wecemkp81JybRjE8i6n6Zy5LMyEeOEPUkhNpMASyV88ZU0SXwpuclWzcdTusLYtJveoijg8yi0aw==" saltValue="cA3ipaD9ocdu/87bawFTSQ==" spinCount="100000" sheet="1" objects="1" scenarios="1"/>
  <mergeCells count="8">
    <mergeCell ref="D65:F67"/>
    <mergeCell ref="B32:BA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00CCFF"/>
    <pageSetUpPr fitToPage="1"/>
  </sheetPr>
  <dimension ref="B1:J29"/>
  <sheetViews>
    <sheetView showGridLines="0" showZeros="0" zoomScaleNormal="100" workbookViewId="0">
      <selection activeCell="D8" sqref="D8"/>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 t="shared" ref="F18:F22" si="1">+E18*D18</f>
        <v>0</v>
      </c>
      <c r="G18" s="7"/>
      <c r="H18" s="7"/>
      <c r="I18" s="7"/>
      <c r="J18" s="7"/>
    </row>
    <row r="19" spans="2:10" s="3" customFormat="1">
      <c r="B19" s="215" t="s">
        <v>94</v>
      </c>
      <c r="C19" s="216"/>
      <c r="D19" s="226"/>
      <c r="E19" s="225"/>
      <c r="F19" s="217">
        <f t="shared" si="1"/>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c r="C26" s="10"/>
      <c r="D26" s="10"/>
    </row>
    <row r="27" spans="2:10">
      <c r="C27" s="10"/>
    </row>
    <row r="28" spans="2:10">
      <c r="C28" s="10"/>
    </row>
    <row r="29" spans="2:10">
      <c r="C29" s="10"/>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election activeCell="E6" sqref="E6"/>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 t="shared" ref="F18:F22" si="1">+E18*D18</f>
        <v>0</v>
      </c>
      <c r="G18" s="7"/>
      <c r="H18" s="7"/>
      <c r="I18" s="7"/>
      <c r="J18" s="7"/>
    </row>
    <row r="19" spans="2:10" s="3" customFormat="1">
      <c r="B19" s="215" t="s">
        <v>94</v>
      </c>
      <c r="C19" s="216"/>
      <c r="D19" s="226"/>
      <c r="E19" s="225"/>
      <c r="F19" s="217">
        <f t="shared" si="1"/>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election activeCell="E3" sqref="E3"/>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 t="shared" ref="F18:F22" si="1">+E18*D18</f>
        <v>0</v>
      </c>
      <c r="G18" s="7"/>
      <c r="H18" s="7"/>
      <c r="I18" s="7"/>
      <c r="J18" s="7"/>
    </row>
    <row r="19" spans="2:10" s="3" customFormat="1">
      <c r="B19" s="215" t="s">
        <v>94</v>
      </c>
      <c r="C19" s="216"/>
      <c r="D19" s="226"/>
      <c r="E19" s="225"/>
      <c r="F19" s="217">
        <f t="shared" si="1"/>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election activeCell="F4" sqref="F4"/>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140625" style="2" customWidth="1"/>
    <col min="7" max="10" width="12" style="2" hidden="1" customWidth="1"/>
    <col min="11" max="21" width="8.42578125" style="2" bestFit="1" customWidth="1"/>
    <col min="22" max="16384" width="17.42578125" style="2"/>
  </cols>
  <sheetData>
    <row r="1" spans="2:10" ht="13.5" customHeight="1"/>
    <row r="2" spans="2:10" ht="38.1" customHeight="1">
      <c r="B2" s="205" t="s">
        <v>133</v>
      </c>
      <c r="C2" s="205"/>
      <c r="D2" s="205"/>
      <c r="E2" s="205"/>
      <c r="F2" s="205"/>
      <c r="G2" s="29"/>
    </row>
    <row r="3" spans="2:10">
      <c r="B3" s="227"/>
      <c r="C3" s="228"/>
      <c r="D3" s="227"/>
      <c r="E3" s="227"/>
      <c r="F3" s="227"/>
    </row>
    <row r="4" spans="2:10" s="4" customFormat="1" ht="15">
      <c r="B4" s="203" t="s">
        <v>134</v>
      </c>
      <c r="C4" s="271"/>
      <c r="D4" s="203"/>
      <c r="E4" s="203"/>
      <c r="F4" s="203"/>
    </row>
    <row r="5" spans="2:10">
      <c r="B5" s="203" t="s">
        <v>135</v>
      </c>
      <c r="C5" s="272"/>
      <c r="D5" s="203"/>
      <c r="E5" s="203"/>
      <c r="F5" s="203"/>
    </row>
    <row r="6" spans="2:10">
      <c r="B6" s="203"/>
      <c r="C6" s="203"/>
      <c r="D6" s="203"/>
      <c r="E6" s="203"/>
      <c r="F6" s="203"/>
    </row>
    <row r="7" spans="2:10">
      <c r="B7" s="203"/>
      <c r="C7" s="203"/>
      <c r="D7" s="203"/>
      <c r="E7" s="203"/>
      <c r="F7" s="203"/>
    </row>
    <row r="8" spans="2:10">
      <c r="B8" s="203"/>
      <c r="C8" s="203"/>
      <c r="D8" s="203"/>
      <c r="E8" s="203"/>
      <c r="F8" s="203"/>
    </row>
    <row r="9" spans="2:10">
      <c r="B9" s="203"/>
      <c r="C9" s="204"/>
      <c r="D9" s="204"/>
      <c r="E9" s="204"/>
      <c r="F9" s="204"/>
    </row>
    <row r="10" spans="2:10" ht="15" thickBot="1">
      <c r="B10" s="203"/>
      <c r="C10" s="194"/>
      <c r="D10" s="194"/>
      <c r="E10" s="194"/>
      <c r="F10" s="204"/>
    </row>
    <row r="11" spans="2:10" s="4" customFormat="1" ht="30.75" customHeight="1">
      <c r="B11" s="212" t="s">
        <v>115</v>
      </c>
      <c r="C11" s="212" t="s">
        <v>116</v>
      </c>
      <c r="D11" s="212" t="s">
        <v>117</v>
      </c>
      <c r="E11" s="224" t="s">
        <v>83</v>
      </c>
      <c r="F11" s="212"/>
      <c r="G11" s="26" t="s">
        <v>200</v>
      </c>
      <c r="H11" s="5" t="s">
        <v>201</v>
      </c>
      <c r="I11" s="5" t="s">
        <v>202</v>
      </c>
      <c r="J11" s="5" t="s">
        <v>203</v>
      </c>
    </row>
    <row r="12" spans="2:10" ht="5.0999999999999996" customHeight="1">
      <c r="B12" s="213"/>
      <c r="C12" s="214"/>
      <c r="D12" s="214"/>
      <c r="E12" s="214"/>
      <c r="F12" s="214"/>
    </row>
    <row r="13" spans="2:10" s="3" customFormat="1">
      <c r="B13" s="215" t="s">
        <v>85</v>
      </c>
      <c r="C13" s="216"/>
      <c r="D13" s="216"/>
      <c r="E13" s="225"/>
      <c r="F13" s="217">
        <f>+E13*D13</f>
        <v>0</v>
      </c>
      <c r="G13" s="7"/>
      <c r="H13" s="7"/>
      <c r="I13" s="7"/>
      <c r="J13" s="7"/>
    </row>
    <row r="14" spans="2:10" s="3" customFormat="1">
      <c r="B14" s="215" t="s">
        <v>89</v>
      </c>
      <c r="C14" s="216"/>
      <c r="D14" s="216"/>
      <c r="E14" s="225"/>
      <c r="F14" s="217">
        <f t="shared" ref="F14:F15" si="0">+E14*D14</f>
        <v>0</v>
      </c>
      <c r="G14" s="7"/>
      <c r="H14" s="7"/>
      <c r="I14" s="7"/>
      <c r="J14" s="7"/>
    </row>
    <row r="15" spans="2:10" s="3" customFormat="1">
      <c r="B15" s="215" t="s">
        <v>90</v>
      </c>
      <c r="C15" s="216"/>
      <c r="D15" s="216"/>
      <c r="E15" s="225"/>
      <c r="F15" s="217">
        <f t="shared" si="0"/>
        <v>0</v>
      </c>
      <c r="G15" s="7"/>
      <c r="H15" s="7"/>
      <c r="I15" s="7"/>
      <c r="J15" s="7"/>
    </row>
    <row r="16" spans="2:10" s="3" customFormat="1" ht="15" thickBot="1">
      <c r="B16" s="218" t="s">
        <v>91</v>
      </c>
      <c r="C16" s="200"/>
      <c r="D16" s="201"/>
      <c r="E16" s="219"/>
      <c r="F16" s="220">
        <f>SUM(F13:F15)</f>
        <v>0</v>
      </c>
      <c r="G16" s="9">
        <f>SUM(G13:G15)</f>
        <v>0</v>
      </c>
      <c r="H16" s="9">
        <f>SUM(H13:H15)</f>
        <v>0</v>
      </c>
      <c r="I16" s="9">
        <f>SUM(I13:I15)</f>
        <v>0</v>
      </c>
      <c r="J16" s="9">
        <f>SUM(J13:J15)</f>
        <v>0</v>
      </c>
    </row>
    <row r="17" spans="2:10" s="3" customFormat="1" ht="15" thickTop="1">
      <c r="B17" s="199"/>
      <c r="C17" s="200"/>
      <c r="D17" s="201"/>
      <c r="E17" s="219"/>
      <c r="F17" s="200"/>
    </row>
    <row r="18" spans="2:10" s="3" customFormat="1">
      <c r="B18" s="215" t="s">
        <v>92</v>
      </c>
      <c r="C18" s="216"/>
      <c r="D18" s="226"/>
      <c r="E18" s="225"/>
      <c r="F18" s="217">
        <f t="shared" ref="F18:F22" si="1">+E18*D18</f>
        <v>0</v>
      </c>
      <c r="G18" s="7"/>
      <c r="H18" s="7"/>
      <c r="I18" s="7"/>
      <c r="J18" s="7"/>
    </row>
    <row r="19" spans="2:10" s="3" customFormat="1">
      <c r="B19" s="215" t="s">
        <v>94</v>
      </c>
      <c r="C19" s="216"/>
      <c r="D19" s="226"/>
      <c r="E19" s="225"/>
      <c r="F19" s="217">
        <f t="shared" si="1"/>
        <v>0</v>
      </c>
      <c r="G19" s="7"/>
      <c r="H19" s="7"/>
      <c r="I19" s="7"/>
      <c r="J19" s="7"/>
    </row>
    <row r="20" spans="2:10" s="3" customFormat="1">
      <c r="B20" s="215" t="s">
        <v>95</v>
      </c>
      <c r="C20" s="194"/>
      <c r="D20" s="226"/>
      <c r="E20" s="225"/>
      <c r="F20" s="217">
        <f t="shared" si="1"/>
        <v>0</v>
      </c>
      <c r="G20" s="7"/>
      <c r="H20" s="7"/>
      <c r="I20" s="7"/>
      <c r="J20" s="7"/>
    </row>
    <row r="21" spans="2:10" s="3" customFormat="1">
      <c r="B21" s="215" t="s">
        <v>96</v>
      </c>
      <c r="C21" s="216"/>
      <c r="D21" s="226"/>
      <c r="E21" s="225"/>
      <c r="F21" s="217">
        <f t="shared" si="1"/>
        <v>0</v>
      </c>
      <c r="G21" s="7"/>
      <c r="H21" s="7"/>
      <c r="I21" s="7"/>
      <c r="J21" s="7"/>
    </row>
    <row r="22" spans="2:10" s="3" customFormat="1">
      <c r="B22" s="215" t="s">
        <v>97</v>
      </c>
      <c r="C22" s="216"/>
      <c r="D22" s="226"/>
      <c r="E22" s="225"/>
      <c r="F22" s="217">
        <f t="shared" si="1"/>
        <v>0</v>
      </c>
      <c r="G22" s="7"/>
      <c r="H22" s="7"/>
      <c r="I22" s="7"/>
      <c r="J22" s="7"/>
    </row>
    <row r="23" spans="2:10" s="3" customFormat="1" ht="15" thickBot="1">
      <c r="B23" s="218" t="s">
        <v>98</v>
      </c>
      <c r="C23" s="200"/>
      <c r="D23" s="201"/>
      <c r="E23" s="219"/>
      <c r="F23" s="220">
        <f>SUM(F18:F22)</f>
        <v>0</v>
      </c>
      <c r="G23" s="9">
        <f>SUM(G18:G22)</f>
        <v>0</v>
      </c>
      <c r="H23" s="9">
        <f>SUM(H18:H22)</f>
        <v>0</v>
      </c>
      <c r="I23" s="9">
        <f>SUM(I18:I22)</f>
        <v>0</v>
      </c>
      <c r="J23" s="9">
        <f>SUM(J18:J22)</f>
        <v>0</v>
      </c>
    </row>
    <row r="24" spans="2:10" ht="15" thickTop="1">
      <c r="B24" s="213"/>
      <c r="C24" s="213"/>
      <c r="D24" s="214"/>
      <c r="E24" s="214"/>
      <c r="F24" s="214"/>
    </row>
    <row r="25" spans="2:10" ht="15" thickBot="1">
      <c r="B25" s="215" t="s">
        <v>99</v>
      </c>
      <c r="C25" s="216"/>
      <c r="D25" s="226">
        <v>0</v>
      </c>
      <c r="E25" s="225"/>
      <c r="F25" s="220">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Omgrep</vt:lpstr>
      <vt:lpstr>Steg for steg</vt:lpstr>
      <vt:lpstr>Planlegging og Evaluering</vt:lpstr>
      <vt:lpstr>Prisskjema</vt:lpstr>
      <vt:lpstr>Tilbod 1</vt:lpstr>
      <vt:lpstr>Tilbod 2</vt:lpstr>
      <vt:lpstr>Tilbod 3</vt:lpstr>
      <vt:lpstr>Tilbod 4</vt:lpstr>
      <vt:lpstr>Tilbod 5</vt:lpstr>
      <vt:lpstr>Tilbod 6</vt:lpstr>
      <vt:lpstr>Tilbod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Nerby, Tonje</cp:lastModifiedBy>
  <cp:lastPrinted>2017-10-13T10:16:49Z</cp:lastPrinted>
  <dcterms:created xsi:type="dcterms:W3CDTF">2017-06-29T10:54:35Z</dcterms:created>
  <dcterms:modified xsi:type="dcterms:W3CDTF">2017-12-20T08:05:40Z</dcterms:modified>
</cp:coreProperties>
</file>